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V 2017-2021\14. sjednica GV\Izvješće o strateškom planu za 2017\"/>
    </mc:Choice>
  </mc:AlternateContent>
  <xr:revisionPtr revIDLastSave="0" documentId="13_ncr:1_{DD4D1EBA-0A48-4378-BA02-728D9DBDC74B}" xr6:coauthVersionLast="40" xr6:coauthVersionMax="40" xr10:uidLastSave="{00000000-0000-0000-0000-000000000000}"/>
  <bookViews>
    <workbookView xWindow="480" yWindow="465" windowWidth="15570" windowHeight="10815" xr2:uid="{00000000-000D-0000-FFFF-FFFF00000000}"/>
  </bookViews>
  <sheets>
    <sheet name="FINANCIJSKO IZVJEŠĆE" sheetId="1" r:id="rId1"/>
    <sheet name="List2" sheetId="2" r:id="rId2"/>
    <sheet name="List3" sheetId="3" r:id="rId3"/>
  </sheets>
  <definedNames>
    <definedName name="_xlnm.Print_Area" localSheetId="0">'FINANCIJSKO IZVJEŠĆE'!$A$1:$R$37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1" l="1"/>
  <c r="J24" i="1"/>
  <c r="Q19" i="1"/>
  <c r="J19" i="1"/>
  <c r="Q27" i="1"/>
  <c r="J27" i="1"/>
  <c r="Q31" i="1"/>
  <c r="J16" i="1"/>
  <c r="Q29" i="1" l="1"/>
  <c r="J29" i="1"/>
  <c r="Q17" i="1"/>
  <c r="J17" i="1"/>
  <c r="Q13" i="1" l="1"/>
  <c r="J13" i="1"/>
  <c r="D7" i="1" l="1"/>
  <c r="E7" i="1"/>
  <c r="F7" i="1"/>
  <c r="G7" i="1"/>
  <c r="H7" i="1"/>
  <c r="I7" i="1"/>
  <c r="K7" i="1"/>
  <c r="L7" i="1"/>
  <c r="M7" i="1"/>
  <c r="N7" i="1"/>
  <c r="O7" i="1"/>
  <c r="P7" i="1"/>
  <c r="Q6" i="1"/>
  <c r="J6" i="1"/>
  <c r="K11" i="1" l="1"/>
  <c r="L11" i="1"/>
  <c r="M11" i="1"/>
  <c r="N11" i="1"/>
  <c r="O11" i="1"/>
  <c r="P11" i="1"/>
  <c r="D11" i="1"/>
  <c r="E11" i="1"/>
  <c r="F11" i="1"/>
  <c r="G11" i="1"/>
  <c r="H11" i="1"/>
  <c r="I11" i="1"/>
  <c r="D33" i="1"/>
  <c r="E33" i="1"/>
  <c r="F33" i="1"/>
  <c r="G33" i="1"/>
  <c r="H33" i="1"/>
  <c r="I33" i="1"/>
  <c r="K33" i="1"/>
  <c r="L33" i="1"/>
  <c r="M33" i="1"/>
  <c r="N33" i="1"/>
  <c r="O33" i="1"/>
  <c r="P33" i="1"/>
  <c r="E36" i="1"/>
  <c r="F36" i="1"/>
  <c r="G36" i="1"/>
  <c r="H36" i="1"/>
  <c r="I36" i="1"/>
  <c r="K36" i="1"/>
  <c r="L36" i="1"/>
  <c r="M36" i="1"/>
  <c r="N36" i="1"/>
  <c r="O36" i="1"/>
  <c r="P36" i="1"/>
  <c r="Q34" i="1"/>
  <c r="Q35" i="1"/>
  <c r="J34" i="1"/>
  <c r="J35" i="1"/>
  <c r="Q12" i="1"/>
  <c r="Q14" i="1"/>
  <c r="Q15" i="1"/>
  <c r="Q16" i="1"/>
  <c r="Q18" i="1"/>
  <c r="Q20" i="1"/>
  <c r="Q21" i="1"/>
  <c r="Q22" i="1"/>
  <c r="Q25" i="1"/>
  <c r="Q26" i="1"/>
  <c r="Q28" i="1"/>
  <c r="Q30" i="1"/>
  <c r="Q32" i="1"/>
  <c r="J12" i="1"/>
  <c r="J14" i="1"/>
  <c r="J15" i="1"/>
  <c r="J18" i="1"/>
  <c r="J20" i="1"/>
  <c r="J21" i="1"/>
  <c r="J22" i="1"/>
  <c r="J25" i="1"/>
  <c r="J26" i="1"/>
  <c r="J28" i="1"/>
  <c r="J30" i="1"/>
  <c r="J31" i="1"/>
  <c r="J32" i="1"/>
  <c r="J8" i="1"/>
  <c r="J9" i="1"/>
  <c r="J10" i="1"/>
  <c r="Q8" i="1"/>
  <c r="Q9" i="1"/>
  <c r="Q10" i="1"/>
  <c r="J5" i="1" l="1"/>
  <c r="J7" i="1" s="1"/>
  <c r="G35" i="2" l="1"/>
  <c r="F35" i="2"/>
  <c r="Q33" i="1"/>
  <c r="Q11" i="1"/>
  <c r="D36" i="1"/>
  <c r="M37" i="1" l="1"/>
  <c r="P37" i="1"/>
  <c r="H37" i="1"/>
  <c r="Q36" i="1"/>
  <c r="Q5" i="1"/>
  <c r="Q7" i="1" s="1"/>
  <c r="J11" i="1"/>
  <c r="J33" i="1"/>
  <c r="J36" i="1"/>
  <c r="O37" i="1" l="1"/>
  <c r="F37" i="1"/>
  <c r="L37" i="1"/>
  <c r="D37" i="1"/>
  <c r="N37" i="1"/>
  <c r="K37" i="1"/>
  <c r="I37" i="1"/>
  <c r="G37" i="1"/>
  <c r="E37" i="1"/>
  <c r="Q37" i="1" l="1"/>
  <c r="R7" i="1"/>
  <c r="R33" i="1"/>
  <c r="J37" i="1"/>
  <c r="R36" i="1"/>
  <c r="R11" i="1"/>
  <c r="R37" i="1" l="1"/>
</calcChain>
</file>

<file path=xl/sharedStrings.xml><?xml version="1.0" encoding="utf-8"?>
<sst xmlns="http://schemas.openxmlformats.org/spreadsheetml/2006/main" count="239" uniqueCount="115">
  <si>
    <t xml:space="preserve">R. Br. </t>
  </si>
  <si>
    <t>Državni</t>
  </si>
  <si>
    <t>proračun</t>
  </si>
  <si>
    <t>Županijski</t>
  </si>
  <si>
    <t>Lokalni</t>
  </si>
  <si>
    <t>Pomoći</t>
  </si>
  <si>
    <t>Europske</t>
  </si>
  <si>
    <t>unije</t>
  </si>
  <si>
    <t>Javna poduzeća</t>
  </si>
  <si>
    <t>Sveukupno</t>
  </si>
  <si>
    <t>1.</t>
  </si>
  <si>
    <t>UKUPNO 1.</t>
  </si>
  <si>
    <t xml:space="preserve">UKUPNO 2. </t>
  </si>
  <si>
    <t xml:space="preserve">3. </t>
  </si>
  <si>
    <t>UKUPNO 3.</t>
  </si>
  <si>
    <t>4.</t>
  </si>
  <si>
    <t xml:space="preserve">UKUPNO 4. </t>
  </si>
  <si>
    <t>STRATEŠKI CILJ</t>
  </si>
  <si>
    <t>POVEĆANJE KPACITETA ZA PRIVLAČENJE SREDSTAVA IZ EU FONDOVA</t>
  </si>
  <si>
    <t>Kulturni centar</t>
  </si>
  <si>
    <t>Projekt</t>
  </si>
  <si>
    <t>POVEĆANJE KONKURENTNOSTI I RAST MALIH I SREDNJIH PODUZEĆA I OBITELJSKIH GOSPODARSTAVA</t>
  </si>
  <si>
    <t>IZGRADNJA HARD I SOFT INRASTRUKTURE POTREBNE ZA RAST POSLOVANJA I UGODAN ŽIVOT</t>
  </si>
  <si>
    <t>Sanacija divljih odlagališta(zaseban projekt za svako odlagalište)</t>
  </si>
  <si>
    <t>Sanacija nerazvrstanih cesta na poručju grada Pregrade(oko 90 km nerazvrstanih cesta)</t>
  </si>
  <si>
    <t>Obnova , sanacija i vrednovanje povijesnih zidina Kostel-grada u svrhu uključivanja u turističke i kulturne ponude grada Pregrade i KZŽ</t>
  </si>
  <si>
    <t>Izgradnja i obnova dječjih igrališta u svakom mjesnom odboru</t>
  </si>
  <si>
    <t>Rekonstrukcija javne rasvjete na području grada Pregrade</t>
  </si>
  <si>
    <t>TRANSFORMACIJA LOKALNE UPRAVE U FUNKCIJI GOSPODARSKOG RAZVOJA I POVEĆANJA ATRAKTIVNOSTI PREGRADE ZA PRIVLAČENJE INVESTICIJA</t>
  </si>
  <si>
    <t>TRANSFORMACIJA LOKALNE UPRAVE  U FUNKCIJI GOSPODARSKOG RAZVOJA I POVEĆANJA ATRAKTIVNOSTI PREGRADE ZA PRIVLAČENJE INVESTICIJA</t>
  </si>
  <si>
    <t>Program</t>
  </si>
  <si>
    <t>R.Br.</t>
  </si>
  <si>
    <t>Ukupno planirano</t>
  </si>
  <si>
    <t>UKUPNO  SC1+SC2 +SC3+SC4:</t>
  </si>
  <si>
    <t>UKUPNO SC1+SC2+SC3+SC4:</t>
  </si>
  <si>
    <t>Ostali izvori (privatni investitori)</t>
  </si>
  <si>
    <t>Ostali izvori(privatni investitori)</t>
  </si>
  <si>
    <t>INDEKS</t>
  </si>
  <si>
    <t>Sanacija nerazvrstanih cesta na području grada Pregrade(oko 90 km nerazvrstanih cesta)</t>
  </si>
  <si>
    <t>Operativni cilj</t>
  </si>
  <si>
    <r>
      <rPr>
        <b/>
        <sz val="8"/>
        <color rgb="FF000000"/>
        <rFont val="Calibri"/>
        <family val="2"/>
        <charset val="238"/>
      </rPr>
      <t>2.1.</t>
    </r>
    <r>
      <rPr>
        <sz val="8"/>
        <color rgb="FF000000"/>
        <rFont val="Calibri"/>
        <family val="2"/>
        <charset val="238"/>
      </rPr>
      <t xml:space="preserve">Povećati broj poslovnih subjekata za 10 prosječno godišnje do 2020.(ukupno 70) te ostvariti novu zaposlenost u tim subjektima za 30-40 novozaposlenih godišnje  </t>
    </r>
  </si>
  <si>
    <r>
      <rPr>
        <b/>
        <sz val="8"/>
        <color rgb="FF000000"/>
        <rFont val="Calibri"/>
        <family val="2"/>
        <charset val="238"/>
      </rPr>
      <t>1.1.</t>
    </r>
    <r>
      <rPr>
        <sz val="8"/>
        <color rgb="FF000000"/>
        <rFont val="Calibri"/>
        <family val="2"/>
        <charset val="238"/>
      </rPr>
      <t>:Do 2020. izraditi i kandidirati najmanje 30 projekata za financiranje iz EU fondova u vrijednosti od 20mln. EUR</t>
    </r>
  </si>
  <si>
    <r>
      <rPr>
        <b/>
        <sz val="8"/>
        <color rgb="FF000000"/>
        <rFont val="Calibri"/>
        <family val="2"/>
        <charset val="238"/>
      </rPr>
      <t xml:space="preserve">4.1. </t>
    </r>
    <r>
      <rPr>
        <sz val="8"/>
        <color rgb="FF000000"/>
        <rFont val="Calibri"/>
        <family val="2"/>
        <charset val="238"/>
      </rPr>
      <t>Do 2020. smajiti za 40% prigovore lokalnih poduzetnika na rad odjela i službi Grada te udvostručiti razinu privatnih ulaganja na području Grada do 2018.</t>
    </r>
  </si>
  <si>
    <r>
      <rPr>
        <b/>
        <sz val="9"/>
        <color rgb="FF000000"/>
        <rFont val="Calibri"/>
        <family val="2"/>
        <charset val="238"/>
      </rPr>
      <t xml:space="preserve">3.1. </t>
    </r>
    <r>
      <rPr>
        <sz val="9"/>
        <color rgb="FF000000"/>
        <rFont val="Calibri"/>
        <family val="2"/>
        <charset val="238"/>
      </rPr>
      <t>Do 2020.investirati u projekte infrasrukture radi eliminiranja glavnih deset prepreka i ograničenja definiranih anketom o lokalnom poslovnom okruženju</t>
    </r>
  </si>
  <si>
    <r>
      <rPr>
        <b/>
        <sz val="9"/>
        <color rgb="FF000000"/>
        <rFont val="Calibri"/>
        <family val="2"/>
        <charset val="238"/>
      </rPr>
      <t>1.1.1.</t>
    </r>
    <r>
      <rPr>
        <sz val="9"/>
        <color rgb="FF000000"/>
        <rFont val="Calibri"/>
        <family val="2"/>
        <charset val="238"/>
      </rPr>
      <t>Investicije u soft infrastrukturu</t>
    </r>
  </si>
  <si>
    <r>
      <rPr>
        <b/>
        <sz val="9"/>
        <color rgb="FF000000"/>
        <rFont val="Calibri"/>
        <family val="2"/>
        <charset val="238"/>
      </rPr>
      <t>2.1.1.</t>
    </r>
    <r>
      <rPr>
        <sz val="9"/>
        <color rgb="FF000000"/>
        <rFont val="Calibri"/>
        <family val="2"/>
        <charset val="238"/>
      </rPr>
      <t>Poboljšanje lokalne investicijske klime/poticanje razvoja klastera</t>
    </r>
  </si>
  <si>
    <r>
      <rPr>
        <b/>
        <sz val="9"/>
        <color rgb="FF000000"/>
        <rFont val="Calibri"/>
        <family val="2"/>
        <charset val="238"/>
      </rPr>
      <t>3.1.1.</t>
    </r>
    <r>
      <rPr>
        <sz val="9"/>
        <color rgb="FF000000"/>
        <rFont val="Calibri"/>
        <family val="2"/>
        <charset val="238"/>
      </rPr>
      <t xml:space="preserve">i </t>
    </r>
    <r>
      <rPr>
        <b/>
        <sz val="9"/>
        <color rgb="FF000000"/>
        <rFont val="Calibri"/>
        <family val="2"/>
        <charset val="238"/>
      </rPr>
      <t>3.1.2.</t>
    </r>
    <r>
      <rPr>
        <sz val="9"/>
        <color rgb="FF000000"/>
        <rFont val="Calibri"/>
        <family val="2"/>
        <charset val="238"/>
      </rPr>
      <t xml:space="preserve"> Investicije u soft/investicije u hard infrastrukturu</t>
    </r>
  </si>
  <si>
    <r>
      <rPr>
        <b/>
        <sz val="9"/>
        <color rgb="FF000000"/>
        <rFont val="Calibri"/>
        <family val="2"/>
        <charset val="238"/>
      </rPr>
      <t>3.1.3.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3.1.4.</t>
    </r>
    <r>
      <rPr>
        <sz val="9"/>
        <color rgb="FF000000"/>
        <rFont val="Calibri"/>
        <family val="2"/>
        <charset val="238"/>
      </rPr>
      <t xml:space="preserve"> Umrežavanje rada civilnog društva s gradom i poduzetnicima /unapređenje kulturnih i sportskih sadržaja</t>
    </r>
  </si>
  <si>
    <r>
      <rPr>
        <b/>
        <sz val="9"/>
        <color rgb="FF000000"/>
        <rFont val="Calibri"/>
        <family val="2"/>
        <charset val="238"/>
      </rPr>
      <t>4.1.1.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4.1.2.</t>
    </r>
    <r>
      <rPr>
        <sz val="9"/>
        <color rgb="FF000000"/>
        <rFont val="Calibri"/>
        <family val="2"/>
        <charset val="238"/>
      </rPr>
      <t xml:space="preserve"> Prostorno planiranje /strategije regeneracije</t>
    </r>
  </si>
  <si>
    <t>IZGRADNJA HARD I SOFT INFRASTRUKTURE POTREBNE ZA RAST POSLOVANJA I UGODAN ŽIVOT</t>
  </si>
  <si>
    <t>Nabava knjiga u knjižnici</t>
  </si>
  <si>
    <t>Stupanj prioriteta</t>
  </si>
  <si>
    <t>II</t>
  </si>
  <si>
    <t>I</t>
  </si>
  <si>
    <t>III</t>
  </si>
  <si>
    <t>Nabava  opreme za rad gradske uprave</t>
  </si>
  <si>
    <t>R.br.</t>
  </si>
  <si>
    <t>računalna oprema i računalni programi</t>
  </si>
  <si>
    <t>Projekti za 1 Kulturni centar</t>
  </si>
  <si>
    <t>Planirana sredstva za provedbu projekata u izvještajnom razdoblju</t>
  </si>
  <si>
    <t xml:space="preserve">Utrošena sredstva za provedbu projekata u izvještajnom razdoblju </t>
  </si>
  <si>
    <t>Ukupno utrošeno</t>
  </si>
  <si>
    <t>Poticajno okruženje za razvoj civilnog društva</t>
  </si>
  <si>
    <t>Sanacija klizišta na području grada Pregrade</t>
  </si>
  <si>
    <t>Projektiranje i izgradnja uređaja za pročišćavanje otpadnih voda (VIOP)</t>
  </si>
  <si>
    <t>Vodoopskrbni sustav visoke zone VINAGORA,vodospremnik Vinagora (VIOP)</t>
  </si>
  <si>
    <t>3.1. Do 2020.investirati u projekte infrasrukture radi eliminiranja glavnih deset prepreka i ograničenja definiranih anketom o lokalnom poslovnom okruženju</t>
  </si>
  <si>
    <t>3.1.1.i 3.1.2. Investicije u soft/investicije u hard infrastrukturu</t>
  </si>
  <si>
    <t>Postavljanje info panela</t>
  </si>
  <si>
    <t>Autobusna stajališta</t>
  </si>
  <si>
    <t>Muzejski izlošci</t>
  </si>
  <si>
    <t>Uređenje reciklažnog dvorišta</t>
  </si>
  <si>
    <t>Otkup zgrade HEP-a</t>
  </si>
  <si>
    <t>Subvencije kamata poduzetnicima</t>
  </si>
  <si>
    <t>Otkup zmljišta i uređenje ulice A. Thierrya</t>
  </si>
  <si>
    <t>Potpore poljoprivrednicima i uređenje stočnog sajmišta</t>
  </si>
  <si>
    <t>Stručno usavršavanje zaposlenika</t>
  </si>
  <si>
    <t>2.1.2. Poticanje rasta lokalnih poduzeća</t>
  </si>
  <si>
    <t>Pokazatelj rezultata (količina-2016)</t>
  </si>
  <si>
    <t>Sanacija i dogradnja nogostupa na prostoru Grada Pregrade</t>
  </si>
  <si>
    <t>Otkupljena muzejska građa</t>
  </si>
  <si>
    <t>Vodoopskrbni sustav visoke zone VINAGORA,vodospremnik Vinagora, Žolekov breg (VIOP)</t>
  </si>
  <si>
    <t>Uređeno 102m</t>
  </si>
  <si>
    <t>Obnova sakralnih objekata</t>
  </si>
  <si>
    <t>10 info panela</t>
  </si>
  <si>
    <t>Nabava knjiga i opreme u knjižnici</t>
  </si>
  <si>
    <t>Izgradnja sportskog centra</t>
  </si>
  <si>
    <t>Izgradnja biciklističke staze</t>
  </si>
  <si>
    <t>Izgradnja novog proizvodnog pogona tvrtke Alati Stuhne d.o.o.</t>
  </si>
  <si>
    <t>Izgradnja širokopojasne infrastrukture</t>
  </si>
  <si>
    <t xml:space="preserve">Izgradnja biološkog bazena </t>
  </si>
  <si>
    <t>1 novi proizvodni pogon</t>
  </si>
  <si>
    <t>Pokazatelj rezultata (količina-2017)</t>
  </si>
  <si>
    <t>1 odlagalište-Pavlovec</t>
  </si>
  <si>
    <t>Asfaltiranje nerazvrstanih cesta, 3,1 km</t>
  </si>
  <si>
    <t>Prilazni put i stepenice</t>
  </si>
  <si>
    <t>64 potpore</t>
  </si>
  <si>
    <t>520 m</t>
  </si>
  <si>
    <t>1 reciklažno dvorište</t>
  </si>
  <si>
    <t>25 rasvjetnih tijela</t>
  </si>
  <si>
    <t>Subvencija kamata 4 poduzetnika </t>
  </si>
  <si>
    <t> Sanacija 8 klizišta</t>
  </si>
  <si>
    <t>4 stajališta</t>
  </si>
  <si>
    <t>Izgradnja bio bazena</t>
  </si>
  <si>
    <t>Izrađena 1 projektna dokumentacija</t>
  </si>
  <si>
    <t>Izrađeno stajalište, info pano i klupa</t>
  </si>
  <si>
    <t>Izrađena 1 projektna dokumentacija za kapelu Sv. Stjepana</t>
  </si>
  <si>
    <t>Igralište Cigrovec i Pregrada</t>
  </si>
  <si>
    <t>1129 nabavljenih knjiga</t>
  </si>
  <si>
    <t>Otkup zemljišta kod NK Pregrada</t>
  </si>
  <si>
    <t>Otkupljena 1 zgrada</t>
  </si>
  <si>
    <t>4.1.1. i 4.1.2. Prostorno planiranje /strategije regeneracije</t>
  </si>
  <si>
    <t>sufinanciran rad 20 udruga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</si>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</sst>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E5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/>
    <xf numFmtId="0" fontId="5" fillId="4" borderId="4" xfId="0" applyFont="1" applyFill="1" applyBorder="1" applyAlignment="1">
      <alignment horizontal="center" vertical="center" wrapText="1"/>
    </xf>
    <xf numFmtId="4" fontId="5" fillId="8" borderId="4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wrapText="1"/>
    </xf>
    <xf numFmtId="2" fontId="14" fillId="5" borderId="4" xfId="0" applyNumberFormat="1" applyFont="1" applyFill="1" applyBorder="1" applyAlignment="1">
      <alignment wrapText="1"/>
    </xf>
    <xf numFmtId="4" fontId="13" fillId="0" borderId="4" xfId="0" applyNumberFormat="1" applyFont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4" fontId="12" fillId="6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12" fillId="7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4" fontId="13" fillId="5" borderId="4" xfId="0" applyNumberFormat="1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4" fontId="15" fillId="4" borderId="4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0" fillId="0" borderId="0" xfId="0" applyNumberFormat="1"/>
    <xf numFmtId="0" fontId="4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85" zoomScaleNormal="85" workbookViewId="0">
      <selection activeCell="E14" sqref="E14"/>
    </sheetView>
  </sheetViews>
  <sheetFormatPr defaultColWidth="9.140625" defaultRowHeight="15" x14ac:dyDescent="0.25"/>
  <cols>
    <col min="1" max="1" width="5.7109375" style="1" customWidth="1"/>
    <col min="2" max="2" width="25.28515625" style="1" customWidth="1"/>
    <col min="3" max="3" width="37.7109375" style="1" customWidth="1"/>
    <col min="4" max="4" width="15.85546875" style="1" customWidth="1"/>
    <col min="5" max="5" width="14.7109375" style="1" customWidth="1"/>
    <col min="6" max="6" width="19.28515625" style="2" customWidth="1"/>
    <col min="7" max="7" width="15.7109375" style="1" customWidth="1"/>
    <col min="8" max="8" width="15.42578125" style="1" customWidth="1"/>
    <col min="9" max="9" width="16.7109375" style="1" customWidth="1"/>
    <col min="10" max="10" width="23.7109375" style="2" customWidth="1"/>
    <col min="11" max="11" width="17.85546875" style="1" customWidth="1"/>
    <col min="12" max="12" width="15.140625" style="1" customWidth="1"/>
    <col min="13" max="13" width="21.7109375" style="2" customWidth="1"/>
    <col min="14" max="14" width="19.5703125" style="1" customWidth="1"/>
    <col min="15" max="15" width="17.28515625" style="1" customWidth="1"/>
    <col min="16" max="16" width="16.42578125" style="1" customWidth="1"/>
    <col min="17" max="17" width="22.7109375" style="2" customWidth="1"/>
    <col min="18" max="18" width="8.140625" style="1" customWidth="1"/>
    <col min="19" max="19" width="22" style="1" customWidth="1"/>
    <col min="20" max="16384" width="9.140625" style="1"/>
  </cols>
  <sheetData>
    <row r="1" spans="1:18" ht="16.5" thickBot="1" x14ac:dyDescent="0.3">
      <c r="A1" s="61" t="s">
        <v>0</v>
      </c>
      <c r="B1" s="61" t="s">
        <v>17</v>
      </c>
      <c r="C1" s="61" t="s">
        <v>20</v>
      </c>
      <c r="D1" s="61" t="s">
        <v>59</v>
      </c>
      <c r="E1" s="61"/>
      <c r="F1" s="61"/>
      <c r="G1" s="61"/>
      <c r="H1" s="61"/>
      <c r="I1" s="61"/>
      <c r="J1" s="61"/>
      <c r="K1" s="59" t="s">
        <v>60</v>
      </c>
      <c r="L1" s="59"/>
      <c r="M1" s="59"/>
      <c r="N1" s="59"/>
      <c r="O1" s="59"/>
      <c r="P1" s="59"/>
      <c r="Q1" s="59"/>
      <c r="R1" s="57" t="s">
        <v>37</v>
      </c>
    </row>
    <row r="2" spans="1:18" ht="16.5" thickBot="1" x14ac:dyDescent="0.3">
      <c r="A2" s="61"/>
      <c r="B2" s="61"/>
      <c r="C2" s="61"/>
      <c r="D2" s="23" t="s">
        <v>1</v>
      </c>
      <c r="E2" s="23" t="s">
        <v>3</v>
      </c>
      <c r="F2" s="24" t="s">
        <v>4</v>
      </c>
      <c r="G2" s="23" t="s">
        <v>5</v>
      </c>
      <c r="H2" s="61" t="s">
        <v>8</v>
      </c>
      <c r="I2" s="61" t="s">
        <v>35</v>
      </c>
      <c r="J2" s="59" t="s">
        <v>9</v>
      </c>
      <c r="K2" s="23" t="s">
        <v>1</v>
      </c>
      <c r="L2" s="23" t="s">
        <v>3</v>
      </c>
      <c r="M2" s="24" t="s">
        <v>4</v>
      </c>
      <c r="N2" s="23" t="s">
        <v>5</v>
      </c>
      <c r="O2" s="61" t="s">
        <v>8</v>
      </c>
      <c r="P2" s="61" t="s">
        <v>36</v>
      </c>
      <c r="Q2" s="59" t="s">
        <v>9</v>
      </c>
      <c r="R2" s="58"/>
    </row>
    <row r="3" spans="1:18" ht="16.5" thickBot="1" x14ac:dyDescent="0.3">
      <c r="A3" s="61"/>
      <c r="B3" s="61"/>
      <c r="C3" s="61"/>
      <c r="D3" s="23" t="s">
        <v>2</v>
      </c>
      <c r="E3" s="23" t="s">
        <v>2</v>
      </c>
      <c r="F3" s="24" t="s">
        <v>2</v>
      </c>
      <c r="G3" s="23" t="s">
        <v>6</v>
      </c>
      <c r="H3" s="61"/>
      <c r="I3" s="61"/>
      <c r="J3" s="59"/>
      <c r="K3" s="23" t="s">
        <v>2</v>
      </c>
      <c r="L3" s="23" t="s">
        <v>2</v>
      </c>
      <c r="M3" s="24" t="s">
        <v>2</v>
      </c>
      <c r="N3" s="23" t="s">
        <v>6</v>
      </c>
      <c r="O3" s="61"/>
      <c r="P3" s="61"/>
      <c r="Q3" s="59"/>
      <c r="R3" s="58"/>
    </row>
    <row r="4" spans="1:18" ht="16.5" thickBot="1" x14ac:dyDescent="0.3">
      <c r="A4" s="61"/>
      <c r="B4" s="61"/>
      <c r="C4" s="61"/>
      <c r="D4" s="25"/>
      <c r="E4" s="25"/>
      <c r="F4" s="26"/>
      <c r="G4" s="23" t="s">
        <v>7</v>
      </c>
      <c r="H4" s="61"/>
      <c r="I4" s="61"/>
      <c r="J4" s="59"/>
      <c r="K4" s="25"/>
      <c r="L4" s="25"/>
      <c r="M4" s="26"/>
      <c r="N4" s="23" t="s">
        <v>7</v>
      </c>
      <c r="O4" s="61"/>
      <c r="P4" s="61"/>
      <c r="Q4" s="59"/>
      <c r="R4" s="58"/>
    </row>
    <row r="5" spans="1:18" ht="30" customHeight="1" thickBot="1" x14ac:dyDescent="0.3">
      <c r="A5" s="65" t="s">
        <v>10</v>
      </c>
      <c r="B5" s="65" t="s">
        <v>18</v>
      </c>
      <c r="C5" s="39" t="s">
        <v>76</v>
      </c>
      <c r="D5" s="27"/>
      <c r="E5" s="27"/>
      <c r="F5" s="27">
        <v>18000</v>
      </c>
      <c r="G5" s="27"/>
      <c r="H5" s="27"/>
      <c r="I5" s="27"/>
      <c r="J5" s="28">
        <f t="shared" ref="J5:J35" si="0">SUM(D5:I5)</f>
        <v>18000</v>
      </c>
      <c r="K5" s="27"/>
      <c r="L5" s="27"/>
      <c r="M5" s="27">
        <v>17447.38</v>
      </c>
      <c r="N5" s="27"/>
      <c r="O5" s="27"/>
      <c r="P5" s="27"/>
      <c r="Q5" s="28">
        <f>SUM(K5:P5)</f>
        <v>17447.38</v>
      </c>
      <c r="R5" s="29"/>
    </row>
    <row r="6" spans="1:18" ht="31.5" customHeight="1" thickBot="1" x14ac:dyDescent="0.3">
      <c r="A6" s="67"/>
      <c r="B6" s="67"/>
      <c r="C6" s="52" t="s">
        <v>19</v>
      </c>
      <c r="D6" s="19"/>
      <c r="E6" s="19"/>
      <c r="F6" s="19">
        <v>95000</v>
      </c>
      <c r="G6" s="19"/>
      <c r="H6" s="19"/>
      <c r="I6" s="19"/>
      <c r="J6" s="28">
        <f t="shared" ref="J6" si="1">SUM(D6:I6)</f>
        <v>95000</v>
      </c>
      <c r="K6" s="19"/>
      <c r="L6" s="19"/>
      <c r="M6" s="19">
        <v>94465.38</v>
      </c>
      <c r="N6" s="19"/>
      <c r="O6" s="19"/>
      <c r="P6" s="19"/>
      <c r="Q6" s="28">
        <f t="shared" ref="Q6" si="2">K6+L6+M6+N6+O6+P6</f>
        <v>94465.38</v>
      </c>
      <c r="R6" s="31"/>
    </row>
    <row r="7" spans="1:18" ht="16.5" thickBot="1" x14ac:dyDescent="0.3">
      <c r="A7" s="60" t="s">
        <v>11</v>
      </c>
      <c r="B7" s="60"/>
      <c r="C7" s="60"/>
      <c r="D7" s="30">
        <f t="shared" ref="D7" si="3">SUM(D5:D6)</f>
        <v>0</v>
      </c>
      <c r="E7" s="30">
        <f t="shared" ref="E7" si="4">SUM(E5:E6)</f>
        <v>0</v>
      </c>
      <c r="F7" s="30">
        <f t="shared" ref="F7" si="5">SUM(F5:F6)</f>
        <v>113000</v>
      </c>
      <c r="G7" s="30">
        <f t="shared" ref="G7" si="6">SUM(G5:G6)</f>
        <v>0</v>
      </c>
      <c r="H7" s="30">
        <f t="shared" ref="H7" si="7">SUM(H5:H6)</f>
        <v>0</v>
      </c>
      <c r="I7" s="30">
        <f t="shared" ref="I7" si="8">SUM(I5:I6)</f>
        <v>0</v>
      </c>
      <c r="J7" s="30">
        <f t="shared" ref="J7:P7" si="9">SUM(J5:J6)</f>
        <v>113000</v>
      </c>
      <c r="K7" s="30">
        <f t="shared" si="9"/>
        <v>0</v>
      </c>
      <c r="L7" s="30">
        <f t="shared" si="9"/>
        <v>0</v>
      </c>
      <c r="M7" s="30">
        <f t="shared" si="9"/>
        <v>111912.76000000001</v>
      </c>
      <c r="N7" s="30">
        <f t="shared" si="9"/>
        <v>0</v>
      </c>
      <c r="O7" s="30">
        <f t="shared" si="9"/>
        <v>0</v>
      </c>
      <c r="P7" s="30">
        <f t="shared" si="9"/>
        <v>0</v>
      </c>
      <c r="Q7" s="30">
        <f>SUM(Q5:Q6)</f>
        <v>111912.76000000001</v>
      </c>
      <c r="R7" s="17">
        <f>Q7/J7*100</f>
        <v>99.037840707964605</v>
      </c>
    </row>
    <row r="8" spans="1:18" ht="16.5" thickBot="1" x14ac:dyDescent="0.3">
      <c r="A8" s="66" t="s">
        <v>113</v>
      </c>
      <c r="B8" s="65" t="s">
        <v>21</v>
      </c>
      <c r="C8" s="52" t="s">
        <v>73</v>
      </c>
      <c r="D8" s="19"/>
      <c r="E8" s="19"/>
      <c r="F8" s="19">
        <v>84000</v>
      </c>
      <c r="G8" s="19"/>
      <c r="H8" s="19"/>
      <c r="I8" s="19"/>
      <c r="J8" s="28">
        <f t="shared" si="0"/>
        <v>84000</v>
      </c>
      <c r="K8" s="19"/>
      <c r="L8" s="19"/>
      <c r="M8" s="19">
        <v>78663.509999999995</v>
      </c>
      <c r="N8" s="19"/>
      <c r="O8" s="19"/>
      <c r="P8" s="19"/>
      <c r="Q8" s="28">
        <f t="shared" ref="Q8:Q35" si="10">SUM(K8:P8)</f>
        <v>78663.509999999995</v>
      </c>
      <c r="R8" s="31"/>
    </row>
    <row r="9" spans="1:18" ht="32.25" thickBot="1" x14ac:dyDescent="0.3">
      <c r="A9" s="66"/>
      <c r="B9" s="66"/>
      <c r="C9" s="52" t="s">
        <v>75</v>
      </c>
      <c r="D9" s="19"/>
      <c r="E9" s="19"/>
      <c r="F9" s="19">
        <v>63000</v>
      </c>
      <c r="G9" s="19"/>
      <c r="H9" s="19"/>
      <c r="I9" s="19"/>
      <c r="J9" s="28">
        <f t="shared" si="0"/>
        <v>63000</v>
      </c>
      <c r="K9" s="19"/>
      <c r="L9" s="19"/>
      <c r="M9" s="19">
        <v>18044.5</v>
      </c>
      <c r="N9" s="19"/>
      <c r="O9" s="19"/>
      <c r="P9" s="19"/>
      <c r="Q9" s="28">
        <f t="shared" si="10"/>
        <v>18044.5</v>
      </c>
      <c r="R9" s="31"/>
    </row>
    <row r="10" spans="1:18" ht="32.25" thickBot="1" x14ac:dyDescent="0.3">
      <c r="A10" s="67"/>
      <c r="B10" s="67"/>
      <c r="C10" s="52" t="s">
        <v>74</v>
      </c>
      <c r="D10" s="19">
        <v>70000</v>
      </c>
      <c r="E10" s="19"/>
      <c r="F10" s="19">
        <v>83500</v>
      </c>
      <c r="G10" s="19"/>
      <c r="H10" s="19"/>
      <c r="I10" s="19"/>
      <c r="J10" s="28">
        <f t="shared" si="0"/>
        <v>153500</v>
      </c>
      <c r="K10" s="19">
        <v>70000</v>
      </c>
      <c r="L10" s="19"/>
      <c r="M10" s="19">
        <v>73685.53</v>
      </c>
      <c r="N10" s="19"/>
      <c r="O10" s="19"/>
      <c r="P10" s="19"/>
      <c r="Q10" s="28">
        <f t="shared" si="10"/>
        <v>143685.53</v>
      </c>
      <c r="R10" s="31"/>
    </row>
    <row r="11" spans="1:18" ht="16.5" thickBot="1" x14ac:dyDescent="0.3">
      <c r="A11" s="60" t="s">
        <v>12</v>
      </c>
      <c r="B11" s="60"/>
      <c r="C11" s="60"/>
      <c r="D11" s="30">
        <f t="shared" ref="D11:Q11" si="11">SUM(D8:D10)</f>
        <v>70000</v>
      </c>
      <c r="E11" s="30">
        <f t="shared" si="11"/>
        <v>0</v>
      </c>
      <c r="F11" s="30">
        <f t="shared" si="11"/>
        <v>230500</v>
      </c>
      <c r="G11" s="30">
        <f t="shared" si="11"/>
        <v>0</v>
      </c>
      <c r="H11" s="30">
        <f t="shared" si="11"/>
        <v>0</v>
      </c>
      <c r="I11" s="30">
        <f t="shared" si="11"/>
        <v>0</v>
      </c>
      <c r="J11" s="30">
        <f t="shared" si="11"/>
        <v>300500</v>
      </c>
      <c r="K11" s="30">
        <f t="shared" si="11"/>
        <v>70000</v>
      </c>
      <c r="L11" s="30">
        <f t="shared" si="11"/>
        <v>0</v>
      </c>
      <c r="M11" s="30">
        <f t="shared" si="11"/>
        <v>170393.53999999998</v>
      </c>
      <c r="N11" s="30">
        <f t="shared" si="11"/>
        <v>0</v>
      </c>
      <c r="O11" s="30">
        <f t="shared" si="11"/>
        <v>0</v>
      </c>
      <c r="P11" s="30">
        <f t="shared" si="11"/>
        <v>0</v>
      </c>
      <c r="Q11" s="30">
        <f t="shared" si="11"/>
        <v>240393.53999999998</v>
      </c>
      <c r="R11" s="18">
        <f>Q11/J11*100</f>
        <v>79.997850249584019</v>
      </c>
    </row>
    <row r="12" spans="1:18" ht="32.25" thickBot="1" x14ac:dyDescent="0.3">
      <c r="A12" s="64" t="s">
        <v>114</v>
      </c>
      <c r="B12" s="65" t="s">
        <v>22</v>
      </c>
      <c r="C12" s="52" t="s">
        <v>23</v>
      </c>
      <c r="D12" s="19"/>
      <c r="E12" s="19"/>
      <c r="F12" s="19">
        <v>15000</v>
      </c>
      <c r="G12" s="19"/>
      <c r="H12" s="19"/>
      <c r="I12" s="19"/>
      <c r="J12" s="28">
        <f t="shared" si="0"/>
        <v>15000</v>
      </c>
      <c r="K12" s="19"/>
      <c r="L12" s="19"/>
      <c r="M12" s="19">
        <v>14957.5</v>
      </c>
      <c r="N12" s="19"/>
      <c r="O12" s="19"/>
      <c r="P12" s="19"/>
      <c r="Q12" s="28">
        <f t="shared" ref="Q12:Q31" si="12">K12+L12+M12+N12+O12+P12</f>
        <v>14957.5</v>
      </c>
      <c r="R12" s="31"/>
    </row>
    <row r="13" spans="1:18" ht="32.25" thickBot="1" x14ac:dyDescent="0.3">
      <c r="A13" s="64"/>
      <c r="B13" s="66"/>
      <c r="C13" s="52" t="s">
        <v>79</v>
      </c>
      <c r="D13" s="19"/>
      <c r="E13" s="19"/>
      <c r="F13" s="19">
        <v>100000</v>
      </c>
      <c r="G13" s="19"/>
      <c r="H13" s="19"/>
      <c r="I13" s="19"/>
      <c r="J13" s="28">
        <f t="shared" si="0"/>
        <v>100000</v>
      </c>
      <c r="K13" s="19"/>
      <c r="L13" s="19"/>
      <c r="M13" s="19">
        <v>97661.65</v>
      </c>
      <c r="N13" s="19"/>
      <c r="O13" s="19"/>
      <c r="P13" s="19"/>
      <c r="Q13" s="28">
        <f t="shared" si="12"/>
        <v>97661.65</v>
      </c>
      <c r="R13" s="31"/>
    </row>
    <row r="14" spans="1:18" ht="48" thickBot="1" x14ac:dyDescent="0.3">
      <c r="A14" s="64"/>
      <c r="B14" s="66"/>
      <c r="C14" s="52" t="s">
        <v>38</v>
      </c>
      <c r="D14" s="19">
        <v>104500</v>
      </c>
      <c r="E14" s="19"/>
      <c r="F14" s="19">
        <v>739200</v>
      </c>
      <c r="H14" s="19"/>
      <c r="I14" s="19">
        <v>350000</v>
      </c>
      <c r="J14" s="28">
        <f>SUM(D14:I14)</f>
        <v>1193700</v>
      </c>
      <c r="K14" s="19">
        <v>85000</v>
      </c>
      <c r="L14" s="19"/>
      <c r="M14" s="19">
        <v>736540.65</v>
      </c>
      <c r="N14" s="19"/>
      <c r="O14" s="19"/>
      <c r="P14" s="19">
        <v>349460.96</v>
      </c>
      <c r="Q14" s="28">
        <f>K14+L14+M14+N14+O14+P14</f>
        <v>1171001.6100000001</v>
      </c>
      <c r="R14" s="31"/>
    </row>
    <row r="15" spans="1:18" ht="16.5" thickBot="1" x14ac:dyDescent="0.3">
      <c r="A15" s="64"/>
      <c r="B15" s="66"/>
      <c r="C15" s="52" t="s">
        <v>71</v>
      </c>
      <c r="D15" s="19"/>
      <c r="E15" s="19"/>
      <c r="F15" s="19">
        <v>3600</v>
      </c>
      <c r="G15" s="19"/>
      <c r="H15" s="19"/>
      <c r="I15" s="19"/>
      <c r="J15" s="28">
        <f t="shared" si="0"/>
        <v>3600</v>
      </c>
      <c r="K15" s="19"/>
      <c r="L15" s="19"/>
      <c r="M15" s="19">
        <v>3519.64</v>
      </c>
      <c r="N15" s="19"/>
      <c r="O15" s="19"/>
      <c r="P15" s="19"/>
      <c r="Q15" s="28">
        <f t="shared" si="12"/>
        <v>3519.64</v>
      </c>
      <c r="R15" s="31"/>
    </row>
    <row r="16" spans="1:18" ht="63.75" thickBot="1" x14ac:dyDescent="0.3">
      <c r="A16" s="64"/>
      <c r="B16" s="66"/>
      <c r="C16" s="52" t="s">
        <v>25</v>
      </c>
      <c r="D16" s="19">
        <v>82000</v>
      </c>
      <c r="E16" s="19"/>
      <c r="F16" s="19"/>
      <c r="G16" s="19"/>
      <c r="H16" s="19"/>
      <c r="I16" s="19"/>
      <c r="J16" s="28">
        <f t="shared" si="0"/>
        <v>82000</v>
      </c>
      <c r="K16" s="19">
        <v>81981.5</v>
      </c>
      <c r="L16" s="19"/>
      <c r="M16" s="19"/>
      <c r="N16" s="19"/>
      <c r="O16" s="19"/>
      <c r="P16" s="19"/>
      <c r="Q16" s="28">
        <f t="shared" si="12"/>
        <v>81981.5</v>
      </c>
      <c r="R16" s="31"/>
    </row>
    <row r="17" spans="1:18" ht="32.25" thickBot="1" x14ac:dyDescent="0.3">
      <c r="A17" s="64"/>
      <c r="B17" s="66"/>
      <c r="C17" s="56" t="s">
        <v>88</v>
      </c>
      <c r="D17" s="104"/>
      <c r="E17" s="104"/>
      <c r="F17" s="104"/>
      <c r="G17" s="104"/>
      <c r="H17" s="104"/>
      <c r="I17" s="104">
        <v>52000000</v>
      </c>
      <c r="J17" s="28">
        <f t="shared" si="0"/>
        <v>52000000</v>
      </c>
      <c r="K17" s="104"/>
      <c r="L17" s="104"/>
      <c r="M17" s="104"/>
      <c r="N17" s="104"/>
      <c r="O17" s="104"/>
      <c r="P17" s="104">
        <v>52000000</v>
      </c>
      <c r="Q17" s="28">
        <f t="shared" si="12"/>
        <v>52000000</v>
      </c>
      <c r="R17" s="31"/>
    </row>
    <row r="18" spans="1:18" ht="32.25" thickBot="1" x14ac:dyDescent="0.3">
      <c r="A18" s="64"/>
      <c r="B18" s="66"/>
      <c r="C18" s="52" t="s">
        <v>26</v>
      </c>
      <c r="D18" s="19"/>
      <c r="E18" s="19"/>
      <c r="F18" s="19">
        <v>21000</v>
      </c>
      <c r="G18" s="19"/>
      <c r="H18" s="19"/>
      <c r="I18" s="19"/>
      <c r="J18" s="28">
        <f t="shared" si="0"/>
        <v>21000</v>
      </c>
      <c r="K18" s="19"/>
      <c r="L18" s="19"/>
      <c r="M18" s="19">
        <v>20811.54</v>
      </c>
      <c r="N18" s="19"/>
      <c r="O18" s="19"/>
      <c r="P18" s="19"/>
      <c r="Q18" s="28">
        <f t="shared" si="12"/>
        <v>20811.54</v>
      </c>
      <c r="R18" s="31"/>
    </row>
    <row r="19" spans="1:18" ht="16.5" thickBot="1" x14ac:dyDescent="0.3">
      <c r="A19" s="64"/>
      <c r="B19" s="66"/>
      <c r="C19" s="52" t="s">
        <v>86</v>
      </c>
      <c r="D19" s="19"/>
      <c r="E19" s="19"/>
      <c r="F19" s="19">
        <v>50000</v>
      </c>
      <c r="G19" s="19"/>
      <c r="H19" s="19"/>
      <c r="I19" s="19"/>
      <c r="J19" s="28">
        <f t="shared" si="0"/>
        <v>50000</v>
      </c>
      <c r="K19" s="19"/>
      <c r="L19" s="19"/>
      <c r="M19" s="19">
        <v>49787.57</v>
      </c>
      <c r="N19" s="19"/>
      <c r="O19" s="19"/>
      <c r="P19" s="19"/>
      <c r="Q19" s="28">
        <f t="shared" si="12"/>
        <v>49787.57</v>
      </c>
      <c r="R19" s="31"/>
    </row>
    <row r="20" spans="1:18" ht="32.25" thickBot="1" x14ac:dyDescent="0.3">
      <c r="A20" s="64"/>
      <c r="B20" s="66"/>
      <c r="C20" s="21" t="s">
        <v>27</v>
      </c>
      <c r="D20" s="20"/>
      <c r="E20" s="20"/>
      <c r="F20" s="20">
        <v>30000</v>
      </c>
      <c r="H20" s="20"/>
      <c r="I20" s="20">
        <v>10000</v>
      </c>
      <c r="J20" s="28">
        <f>SUM(D20:I20)</f>
        <v>40000</v>
      </c>
      <c r="K20" s="33"/>
      <c r="L20" s="33"/>
      <c r="M20" s="33">
        <v>25911.33</v>
      </c>
      <c r="N20" s="33"/>
      <c r="O20" s="33"/>
      <c r="P20" s="33">
        <v>9810</v>
      </c>
      <c r="Q20" s="28">
        <f t="shared" si="12"/>
        <v>35721.33</v>
      </c>
      <c r="R20" s="31"/>
    </row>
    <row r="21" spans="1:18" ht="32.25" thickBot="1" x14ac:dyDescent="0.3">
      <c r="A21" s="64"/>
      <c r="B21" s="66"/>
      <c r="C21" s="21" t="s">
        <v>63</v>
      </c>
      <c r="D21" s="20">
        <v>250000</v>
      </c>
      <c r="E21" s="20"/>
      <c r="F21" s="20">
        <v>222700</v>
      </c>
      <c r="G21" s="20"/>
      <c r="H21" s="20"/>
      <c r="I21" s="20"/>
      <c r="J21" s="28">
        <f t="shared" si="0"/>
        <v>472700</v>
      </c>
      <c r="K21" s="33">
        <v>195000</v>
      </c>
      <c r="L21" s="33"/>
      <c r="M21" s="33">
        <v>222672.98</v>
      </c>
      <c r="N21" s="33"/>
      <c r="O21" s="33"/>
      <c r="P21" s="33"/>
      <c r="Q21" s="28">
        <f t="shared" si="12"/>
        <v>417672.98</v>
      </c>
      <c r="R21" s="31"/>
    </row>
    <row r="22" spans="1:18" ht="32.25" thickBot="1" x14ac:dyDescent="0.3">
      <c r="A22" s="64"/>
      <c r="B22" s="66"/>
      <c r="C22" s="21" t="s">
        <v>62</v>
      </c>
      <c r="D22" s="20"/>
      <c r="E22" s="20"/>
      <c r="F22" s="20">
        <v>355000</v>
      </c>
      <c r="G22" s="20"/>
      <c r="H22" s="20"/>
      <c r="I22" s="20"/>
      <c r="J22" s="28">
        <f t="shared" si="0"/>
        <v>355000</v>
      </c>
      <c r="K22" s="33"/>
      <c r="L22" s="33"/>
      <c r="M22" s="33">
        <v>348322.46</v>
      </c>
      <c r="N22" s="33"/>
      <c r="O22" s="33"/>
      <c r="P22" s="33"/>
      <c r="Q22" s="28">
        <f t="shared" si="12"/>
        <v>348322.46</v>
      </c>
      <c r="R22" s="31"/>
    </row>
    <row r="23" spans="1:18" ht="16.5" thickBot="1" x14ac:dyDescent="0.3">
      <c r="A23" s="64"/>
      <c r="B23" s="66"/>
      <c r="C23" s="21" t="s">
        <v>90</v>
      </c>
      <c r="D23" s="20"/>
      <c r="E23" s="20"/>
      <c r="F23" s="20">
        <v>90000</v>
      </c>
      <c r="G23" s="20"/>
      <c r="H23" s="20"/>
      <c r="I23" s="20">
        <v>100000</v>
      </c>
      <c r="J23" s="28"/>
      <c r="K23" s="33"/>
      <c r="L23" s="33"/>
      <c r="M23" s="33">
        <v>88868.7</v>
      </c>
      <c r="N23" s="33"/>
      <c r="O23" s="33"/>
      <c r="P23" s="33">
        <v>100000</v>
      </c>
      <c r="Q23" s="28"/>
      <c r="R23" s="31"/>
    </row>
    <row r="24" spans="1:18" ht="16.5" thickBot="1" x14ac:dyDescent="0.3">
      <c r="A24" s="64"/>
      <c r="B24" s="66"/>
      <c r="C24" s="21" t="s">
        <v>89</v>
      </c>
      <c r="D24" s="20"/>
      <c r="E24" s="20"/>
      <c r="F24" s="20">
        <v>59100</v>
      </c>
      <c r="G24" s="20"/>
      <c r="H24" s="20"/>
      <c r="I24" s="20">
        <v>218000</v>
      </c>
      <c r="J24" s="28">
        <f t="shared" si="0"/>
        <v>277100</v>
      </c>
      <c r="K24" s="33"/>
      <c r="L24" s="33"/>
      <c r="M24" s="33">
        <v>59080.92</v>
      </c>
      <c r="N24" s="33"/>
      <c r="O24" s="33"/>
      <c r="P24" s="33">
        <v>217515.13</v>
      </c>
      <c r="Q24" s="28">
        <f t="shared" si="12"/>
        <v>276596.05</v>
      </c>
      <c r="R24" s="31"/>
    </row>
    <row r="25" spans="1:18" s="36" customFormat="1" ht="48" thickBot="1" x14ac:dyDescent="0.3">
      <c r="A25" s="64"/>
      <c r="B25" s="66"/>
      <c r="C25" s="21" t="s">
        <v>81</v>
      </c>
      <c r="D25" s="37"/>
      <c r="E25" s="37"/>
      <c r="F25" s="37"/>
      <c r="G25" s="37"/>
      <c r="H25" s="20">
        <v>77090</v>
      </c>
      <c r="I25" s="20"/>
      <c r="J25" s="28">
        <f t="shared" si="0"/>
        <v>77090</v>
      </c>
      <c r="K25" s="37"/>
      <c r="L25" s="37"/>
      <c r="M25" s="37"/>
      <c r="N25" s="37"/>
      <c r="O25" s="20">
        <v>77090</v>
      </c>
      <c r="P25" s="37"/>
      <c r="Q25" s="28">
        <f t="shared" si="12"/>
        <v>77090</v>
      </c>
      <c r="R25" s="35"/>
    </row>
    <row r="26" spans="1:18" s="36" customFormat="1" ht="32.25" thickBot="1" x14ac:dyDescent="0.3">
      <c r="A26" s="64"/>
      <c r="B26" s="66"/>
      <c r="C26" s="21" t="s">
        <v>64</v>
      </c>
      <c r="D26" s="37"/>
      <c r="E26" s="37"/>
      <c r="F26" s="20">
        <v>190000</v>
      </c>
      <c r="G26" s="37"/>
      <c r="H26" s="20">
        <v>13014</v>
      </c>
      <c r="I26" s="20"/>
      <c r="J26" s="28">
        <f t="shared" si="0"/>
        <v>203014</v>
      </c>
      <c r="K26" s="37"/>
      <c r="L26" s="37"/>
      <c r="M26" s="20">
        <v>129049</v>
      </c>
      <c r="N26" s="37"/>
      <c r="O26" s="20">
        <v>13014</v>
      </c>
      <c r="P26" s="37"/>
      <c r="Q26" s="28">
        <f t="shared" si="12"/>
        <v>142063</v>
      </c>
      <c r="R26" s="35"/>
    </row>
    <row r="27" spans="1:18" s="36" customFormat="1" ht="16.5" thickBot="1" x14ac:dyDescent="0.3">
      <c r="A27" s="64"/>
      <c r="B27" s="66"/>
      <c r="C27" s="21" t="s">
        <v>87</v>
      </c>
      <c r="D27" s="20">
        <v>39000</v>
      </c>
      <c r="E27" s="20"/>
      <c r="F27" s="20">
        <v>83600</v>
      </c>
      <c r="G27" s="37"/>
      <c r="H27" s="20"/>
      <c r="I27" s="20"/>
      <c r="J27" s="28">
        <f t="shared" si="0"/>
        <v>122600</v>
      </c>
      <c r="K27" s="20">
        <v>21855</v>
      </c>
      <c r="L27" s="20"/>
      <c r="M27" s="20">
        <v>83579.69</v>
      </c>
      <c r="N27" s="37"/>
      <c r="O27" s="20"/>
      <c r="P27" s="37"/>
      <c r="Q27" s="28">
        <f t="shared" si="12"/>
        <v>105434.69</v>
      </c>
      <c r="R27" s="35"/>
    </row>
    <row r="28" spans="1:18" ht="16.5" thickBot="1" x14ac:dyDescent="0.3">
      <c r="A28" s="64"/>
      <c r="B28" s="66"/>
      <c r="C28" s="21" t="s">
        <v>70</v>
      </c>
      <c r="D28" s="20">
        <v>50000</v>
      </c>
      <c r="E28" s="20"/>
      <c r="F28" s="20"/>
      <c r="G28" s="20"/>
      <c r="H28" s="20"/>
      <c r="I28" s="20"/>
      <c r="J28" s="28">
        <f t="shared" si="0"/>
        <v>50000</v>
      </c>
      <c r="K28" s="33">
        <v>50000</v>
      </c>
      <c r="L28" s="33"/>
      <c r="M28" s="33"/>
      <c r="N28" s="33"/>
      <c r="O28" s="33"/>
      <c r="P28" s="33"/>
      <c r="Q28" s="28">
        <f t="shared" si="12"/>
        <v>50000</v>
      </c>
      <c r="R28" s="31"/>
    </row>
    <row r="29" spans="1:18" ht="16.5" thickBot="1" x14ac:dyDescent="0.3">
      <c r="A29" s="64"/>
      <c r="B29" s="66"/>
      <c r="C29" s="21" t="s">
        <v>83</v>
      </c>
      <c r="D29" s="20"/>
      <c r="E29" s="20">
        <v>10000</v>
      </c>
      <c r="F29" s="20">
        <v>2500</v>
      </c>
      <c r="G29" s="20"/>
      <c r="H29" s="20"/>
      <c r="I29" s="20"/>
      <c r="J29" s="28">
        <f t="shared" si="0"/>
        <v>12500</v>
      </c>
      <c r="K29" s="33"/>
      <c r="L29" s="33">
        <v>10000</v>
      </c>
      <c r="M29" s="33">
        <v>2500</v>
      </c>
      <c r="N29" s="33"/>
      <c r="O29" s="33"/>
      <c r="P29" s="33"/>
      <c r="Q29" s="28">
        <f t="shared" si="12"/>
        <v>12500</v>
      </c>
      <c r="R29" s="31"/>
    </row>
    <row r="30" spans="1:18" ht="16.5" thickBot="1" x14ac:dyDescent="0.3">
      <c r="A30" s="64"/>
      <c r="B30" s="66"/>
      <c r="C30" s="21" t="s">
        <v>69</v>
      </c>
      <c r="D30" s="20"/>
      <c r="E30" s="20">
        <v>50000</v>
      </c>
      <c r="F30" s="20">
        <v>41000</v>
      </c>
      <c r="G30" s="20"/>
      <c r="H30" s="20"/>
      <c r="I30" s="20"/>
      <c r="J30" s="28">
        <f t="shared" si="0"/>
        <v>91000</v>
      </c>
      <c r="K30" s="33"/>
      <c r="L30" s="33">
        <v>50000</v>
      </c>
      <c r="M30" s="33">
        <v>40900</v>
      </c>
      <c r="N30" s="33"/>
      <c r="O30" s="33"/>
      <c r="P30" s="33"/>
      <c r="Q30" s="28">
        <f t="shared" si="12"/>
        <v>90900</v>
      </c>
      <c r="R30" s="31"/>
    </row>
    <row r="31" spans="1:18" ht="16.5" thickBot="1" x14ac:dyDescent="0.3">
      <c r="A31" s="64"/>
      <c r="B31" s="66"/>
      <c r="C31" s="21" t="s">
        <v>85</v>
      </c>
      <c r="D31" s="20">
        <v>63000</v>
      </c>
      <c r="E31" s="20">
        <v>5000</v>
      </c>
      <c r="F31" s="20">
        <v>37000</v>
      </c>
      <c r="G31" s="20"/>
      <c r="H31" s="20"/>
      <c r="I31" s="20">
        <v>8750</v>
      </c>
      <c r="J31" s="28">
        <f t="shared" si="0"/>
        <v>113750</v>
      </c>
      <c r="K31" s="33">
        <v>63000</v>
      </c>
      <c r="L31" s="33">
        <v>5000</v>
      </c>
      <c r="M31" s="33">
        <v>37000</v>
      </c>
      <c r="O31" s="33"/>
      <c r="P31" s="33">
        <v>5999.1</v>
      </c>
      <c r="Q31" s="28">
        <f t="shared" si="12"/>
        <v>110999.1</v>
      </c>
      <c r="R31" s="31"/>
    </row>
    <row r="32" spans="1:18" ht="16.5" thickBot="1" x14ac:dyDescent="0.3">
      <c r="A32" s="64"/>
      <c r="B32" s="67"/>
      <c r="C32" s="21" t="s">
        <v>68</v>
      </c>
      <c r="D32" s="20"/>
      <c r="E32" s="20"/>
      <c r="F32" s="20">
        <v>1800</v>
      </c>
      <c r="G32" s="20"/>
      <c r="H32" s="20"/>
      <c r="I32" s="20"/>
      <c r="J32" s="28">
        <f t="shared" si="0"/>
        <v>1800</v>
      </c>
      <c r="K32" s="33"/>
      <c r="L32" s="33"/>
      <c r="M32" s="20">
        <v>1800</v>
      </c>
      <c r="N32" s="33"/>
      <c r="O32" s="33"/>
      <c r="P32" s="33"/>
      <c r="Q32" s="28">
        <f>K32+L32+M32+N32+O32+P32</f>
        <v>1800</v>
      </c>
      <c r="R32" s="31"/>
    </row>
    <row r="33" spans="1:18" ht="16.5" thickBot="1" x14ac:dyDescent="0.3">
      <c r="A33" s="60" t="s">
        <v>14</v>
      </c>
      <c r="B33" s="60"/>
      <c r="C33" s="60"/>
      <c r="D33" s="32">
        <f t="shared" ref="D33:Q33" si="13">SUM(D12:D32)</f>
        <v>588500</v>
      </c>
      <c r="E33" s="32">
        <f t="shared" si="13"/>
        <v>65000</v>
      </c>
      <c r="F33" s="32">
        <f t="shared" si="13"/>
        <v>2041500</v>
      </c>
      <c r="G33" s="32">
        <f t="shared" si="13"/>
        <v>0</v>
      </c>
      <c r="H33" s="32">
        <f t="shared" si="13"/>
        <v>90104</v>
      </c>
      <c r="I33" s="32">
        <f t="shared" si="13"/>
        <v>52686750</v>
      </c>
      <c r="J33" s="32">
        <f t="shared" si="13"/>
        <v>55281854</v>
      </c>
      <c r="K33" s="32">
        <f t="shared" si="13"/>
        <v>496836.5</v>
      </c>
      <c r="L33" s="32">
        <f t="shared" si="13"/>
        <v>65000</v>
      </c>
      <c r="M33" s="32">
        <f t="shared" si="13"/>
        <v>1962963.63</v>
      </c>
      <c r="N33" s="32">
        <f t="shared" si="13"/>
        <v>0</v>
      </c>
      <c r="O33" s="32">
        <f t="shared" si="13"/>
        <v>90104</v>
      </c>
      <c r="P33" s="32">
        <f t="shared" si="13"/>
        <v>52682785.190000005</v>
      </c>
      <c r="Q33" s="32">
        <f t="shared" si="13"/>
        <v>55108820.61999999</v>
      </c>
      <c r="R33" s="18">
        <f>Q33/J33*100</f>
        <v>99.686997870946925</v>
      </c>
    </row>
    <row r="34" spans="1:18" ht="81" customHeight="1" thickBot="1" x14ac:dyDescent="0.3">
      <c r="A34" s="64" t="s">
        <v>15</v>
      </c>
      <c r="B34" s="65" t="s">
        <v>28</v>
      </c>
      <c r="C34" s="52" t="s">
        <v>72</v>
      </c>
      <c r="D34" s="19"/>
      <c r="E34" s="19"/>
      <c r="F34" s="19">
        <v>135800</v>
      </c>
      <c r="G34" s="19"/>
      <c r="H34" s="19"/>
      <c r="I34" s="19"/>
      <c r="J34" s="28">
        <f t="shared" si="0"/>
        <v>135800</v>
      </c>
      <c r="K34" s="19"/>
      <c r="L34" s="19"/>
      <c r="M34" s="19">
        <v>135773.81</v>
      </c>
      <c r="N34" s="19"/>
      <c r="O34" s="19"/>
      <c r="P34" s="19"/>
      <c r="Q34" s="28">
        <f t="shared" si="10"/>
        <v>135773.81</v>
      </c>
      <c r="R34" s="31"/>
    </row>
    <row r="35" spans="1:18" ht="81" customHeight="1" thickBot="1" x14ac:dyDescent="0.3">
      <c r="A35" s="64"/>
      <c r="B35" s="67"/>
      <c r="C35" s="21" t="s">
        <v>55</v>
      </c>
      <c r="D35" s="33"/>
      <c r="E35" s="33"/>
      <c r="F35" s="33">
        <v>57000</v>
      </c>
      <c r="G35" s="33"/>
      <c r="H35" s="33"/>
      <c r="I35" s="33"/>
      <c r="J35" s="28">
        <f t="shared" si="0"/>
        <v>57000</v>
      </c>
      <c r="K35" s="33"/>
      <c r="L35" s="33"/>
      <c r="M35" s="33">
        <v>52149.35</v>
      </c>
      <c r="N35" s="33"/>
      <c r="O35" s="33"/>
      <c r="P35" s="33"/>
      <c r="Q35" s="28">
        <f t="shared" si="10"/>
        <v>52149.35</v>
      </c>
      <c r="R35" s="31"/>
    </row>
    <row r="36" spans="1:18" ht="16.5" thickBot="1" x14ac:dyDescent="0.3">
      <c r="A36" s="63" t="s">
        <v>16</v>
      </c>
      <c r="B36" s="63"/>
      <c r="C36" s="63"/>
      <c r="D36" s="32">
        <f t="shared" ref="D36:Q36" si="14">SUM(D34:D35)</f>
        <v>0</v>
      </c>
      <c r="E36" s="32">
        <f t="shared" si="14"/>
        <v>0</v>
      </c>
      <c r="F36" s="32">
        <f t="shared" si="14"/>
        <v>192800</v>
      </c>
      <c r="G36" s="32">
        <f t="shared" si="14"/>
        <v>0</v>
      </c>
      <c r="H36" s="32">
        <f t="shared" si="14"/>
        <v>0</v>
      </c>
      <c r="I36" s="32">
        <f t="shared" si="14"/>
        <v>0</v>
      </c>
      <c r="J36" s="32">
        <f t="shared" si="14"/>
        <v>192800</v>
      </c>
      <c r="K36" s="32">
        <f t="shared" si="14"/>
        <v>0</v>
      </c>
      <c r="L36" s="32">
        <f t="shared" si="14"/>
        <v>0</v>
      </c>
      <c r="M36" s="32">
        <f t="shared" si="14"/>
        <v>187923.16</v>
      </c>
      <c r="N36" s="32">
        <f t="shared" si="14"/>
        <v>0</v>
      </c>
      <c r="O36" s="32">
        <f t="shared" si="14"/>
        <v>0</v>
      </c>
      <c r="P36" s="32">
        <f t="shared" si="14"/>
        <v>0</v>
      </c>
      <c r="Q36" s="32">
        <f t="shared" si="14"/>
        <v>187923.16</v>
      </c>
      <c r="R36" s="18">
        <f>Q36/J36*100</f>
        <v>97.470518672199162</v>
      </c>
    </row>
    <row r="37" spans="1:18" ht="24" customHeight="1" thickBot="1" x14ac:dyDescent="0.3">
      <c r="A37" s="62" t="s">
        <v>34</v>
      </c>
      <c r="B37" s="62"/>
      <c r="C37" s="62"/>
      <c r="D37" s="34">
        <f t="shared" ref="D37:I37" si="15">+D7+D11+D33+D36</f>
        <v>658500</v>
      </c>
      <c r="E37" s="34">
        <f t="shared" si="15"/>
        <v>65000</v>
      </c>
      <c r="F37" s="34">
        <f t="shared" si="15"/>
        <v>2577800</v>
      </c>
      <c r="G37" s="34">
        <f t="shared" si="15"/>
        <v>0</v>
      </c>
      <c r="H37" s="34">
        <f t="shared" si="15"/>
        <v>90104</v>
      </c>
      <c r="I37" s="34">
        <f t="shared" si="15"/>
        <v>52686750</v>
      </c>
      <c r="J37" s="17">
        <f>J7+J11+J33+J36</f>
        <v>55888154</v>
      </c>
      <c r="K37" s="34">
        <f t="shared" ref="K37:P37" si="16">+K7+K11+K33+K36</f>
        <v>566836.5</v>
      </c>
      <c r="L37" s="34">
        <f t="shared" si="16"/>
        <v>65000</v>
      </c>
      <c r="M37" s="34">
        <f t="shared" si="16"/>
        <v>2433193.09</v>
      </c>
      <c r="N37" s="34">
        <f t="shared" si="16"/>
        <v>0</v>
      </c>
      <c r="O37" s="34">
        <f t="shared" si="16"/>
        <v>90104</v>
      </c>
      <c r="P37" s="34">
        <f t="shared" si="16"/>
        <v>52682785.190000005</v>
      </c>
      <c r="Q37" s="17">
        <f>Q7+Q11+Q33+Q36</f>
        <v>55649050.079999983</v>
      </c>
      <c r="R37" s="18">
        <f>Q37/J37*100</f>
        <v>99.57217423928509</v>
      </c>
    </row>
    <row r="40" spans="1:18" x14ac:dyDescent="0.25">
      <c r="K40" s="2"/>
      <c r="L40" s="2"/>
      <c r="N40" s="2"/>
      <c r="O40" s="2"/>
      <c r="P40" s="2"/>
    </row>
    <row r="41" spans="1:18" x14ac:dyDescent="0.25">
      <c r="K41" s="2"/>
      <c r="L41" s="2"/>
      <c r="N41" s="2"/>
      <c r="O41" s="2"/>
      <c r="P41" s="2"/>
    </row>
  </sheetData>
  <mergeCells count="25">
    <mergeCell ref="A8:A10"/>
    <mergeCell ref="A5:A6"/>
    <mergeCell ref="B5:B6"/>
    <mergeCell ref="A11:C11"/>
    <mergeCell ref="A33:C33"/>
    <mergeCell ref="B8:B10"/>
    <mergeCell ref="A37:C37"/>
    <mergeCell ref="A36:C36"/>
    <mergeCell ref="A34:A35"/>
    <mergeCell ref="A12:A32"/>
    <mergeCell ref="B12:B32"/>
    <mergeCell ref="B34:B35"/>
    <mergeCell ref="R1:R4"/>
    <mergeCell ref="Q2:Q4"/>
    <mergeCell ref="A7:C7"/>
    <mergeCell ref="A1:A4"/>
    <mergeCell ref="B1:B4"/>
    <mergeCell ref="C1:C4"/>
    <mergeCell ref="D1:J1"/>
    <mergeCell ref="K1:Q1"/>
    <mergeCell ref="H2:H4"/>
    <mergeCell ref="I2:I4"/>
    <mergeCell ref="J2:J4"/>
    <mergeCell ref="O2:O4"/>
    <mergeCell ref="P2:P4"/>
  </mergeCells>
  <printOptions horizontalCentered="1"/>
  <pageMargins left="0.15748031496062992" right="0.23622047244094491" top="0.47244094488188981" bottom="0.3937007874015748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13" zoomScale="86" zoomScaleNormal="86" workbookViewId="0">
      <selection activeCell="K12" sqref="K12:L12"/>
    </sheetView>
  </sheetViews>
  <sheetFormatPr defaultRowHeight="15" x14ac:dyDescent="0.25"/>
  <cols>
    <col min="1" max="1" width="4" customWidth="1"/>
    <col min="2" max="2" width="21.28515625" customWidth="1"/>
    <col min="3" max="3" width="14.28515625" customWidth="1"/>
    <col min="4" max="4" width="16" customWidth="1"/>
    <col min="5" max="5" width="36.85546875" customWidth="1"/>
    <col min="6" max="7" width="15" customWidth="1"/>
  </cols>
  <sheetData>
    <row r="1" spans="1:10" ht="22.5" customHeight="1" thickBot="1" x14ac:dyDescent="0.3">
      <c r="A1" s="77" t="s">
        <v>31</v>
      </c>
      <c r="B1" s="78" t="s">
        <v>17</v>
      </c>
      <c r="C1" s="41" t="s">
        <v>39</v>
      </c>
      <c r="D1" s="42" t="s">
        <v>30</v>
      </c>
      <c r="E1" s="77" t="s">
        <v>20</v>
      </c>
      <c r="F1" s="76" t="s">
        <v>32</v>
      </c>
      <c r="G1" s="76" t="s">
        <v>61</v>
      </c>
    </row>
    <row r="2" spans="1:10" ht="15.75" hidden="1" customHeight="1" thickBot="1" x14ac:dyDescent="0.3">
      <c r="A2" s="77"/>
      <c r="B2" s="78"/>
      <c r="C2" s="41"/>
      <c r="D2" s="42"/>
      <c r="E2" s="77"/>
      <c r="F2" s="76"/>
      <c r="G2" s="76"/>
    </row>
    <row r="3" spans="1:10" ht="42" customHeight="1" thickBot="1" x14ac:dyDescent="0.3">
      <c r="A3" s="79" t="s">
        <v>10</v>
      </c>
      <c r="B3" s="79" t="s">
        <v>18</v>
      </c>
      <c r="C3" s="80" t="s">
        <v>41</v>
      </c>
      <c r="D3" s="79" t="s">
        <v>44</v>
      </c>
      <c r="E3" s="6" t="s">
        <v>76</v>
      </c>
      <c r="F3" s="81"/>
      <c r="G3" s="81"/>
    </row>
    <row r="4" spans="1:10" ht="42" customHeight="1" thickBot="1" x14ac:dyDescent="0.3">
      <c r="A4" s="79"/>
      <c r="B4" s="79"/>
      <c r="C4" s="80"/>
      <c r="D4" s="79"/>
      <c r="E4" s="6" t="s">
        <v>19</v>
      </c>
      <c r="F4" s="81"/>
      <c r="G4" s="81"/>
      <c r="I4" s="40"/>
      <c r="J4" s="40"/>
    </row>
    <row r="5" spans="1:10" ht="19.5" customHeight="1" thickBot="1" x14ac:dyDescent="0.3">
      <c r="A5" s="72" t="s">
        <v>11</v>
      </c>
      <c r="B5" s="72"/>
      <c r="C5" s="72"/>
      <c r="D5" s="72"/>
      <c r="E5" s="72"/>
      <c r="F5" s="7">
        <v>113000</v>
      </c>
      <c r="G5" s="7">
        <v>111912.76000000001</v>
      </c>
    </row>
    <row r="6" spans="1:10" ht="66" customHeight="1" thickBot="1" x14ac:dyDescent="0.3">
      <c r="A6" s="73" t="s">
        <v>113</v>
      </c>
      <c r="B6" s="70" t="s">
        <v>21</v>
      </c>
      <c r="C6" s="68" t="s">
        <v>40</v>
      </c>
      <c r="D6" s="53" t="s">
        <v>45</v>
      </c>
      <c r="E6" s="3" t="s">
        <v>74</v>
      </c>
      <c r="F6" s="81"/>
      <c r="G6" s="81"/>
    </row>
    <row r="7" spans="1:10" ht="24.75" customHeight="1" thickBot="1" x14ac:dyDescent="0.3">
      <c r="A7" s="73"/>
      <c r="B7" s="75"/>
      <c r="C7" s="74"/>
      <c r="D7" s="73" t="s">
        <v>77</v>
      </c>
      <c r="E7" s="3" t="s">
        <v>73</v>
      </c>
      <c r="F7" s="81"/>
      <c r="G7" s="81"/>
    </row>
    <row r="8" spans="1:10" ht="24.75" thickBot="1" x14ac:dyDescent="0.3">
      <c r="A8" s="73"/>
      <c r="B8" s="71"/>
      <c r="C8" s="69"/>
      <c r="D8" s="73"/>
      <c r="E8" s="3" t="s">
        <v>75</v>
      </c>
      <c r="F8" s="81"/>
      <c r="G8" s="81"/>
    </row>
    <row r="9" spans="1:10" ht="15.75" customHeight="1" thickBot="1" x14ac:dyDescent="0.3">
      <c r="A9" s="72" t="s">
        <v>12</v>
      </c>
      <c r="B9" s="72"/>
      <c r="C9" s="72"/>
      <c r="D9" s="72"/>
      <c r="E9" s="72"/>
      <c r="F9" s="7">
        <v>300500</v>
      </c>
      <c r="G9" s="7">
        <v>240393.53999999998</v>
      </c>
    </row>
    <row r="10" spans="1:10" ht="24.75" thickBot="1" x14ac:dyDescent="0.3">
      <c r="A10" s="73" t="s">
        <v>114</v>
      </c>
      <c r="B10" s="73" t="s">
        <v>49</v>
      </c>
      <c r="C10" s="73" t="s">
        <v>67</v>
      </c>
      <c r="D10" s="73" t="s">
        <v>67</v>
      </c>
      <c r="E10" s="55" t="s">
        <v>23</v>
      </c>
      <c r="F10" s="81"/>
      <c r="G10" s="81"/>
    </row>
    <row r="11" spans="1:10" ht="24.75" thickBot="1" x14ac:dyDescent="0.3">
      <c r="A11" s="73"/>
      <c r="B11" s="73"/>
      <c r="C11" s="73"/>
      <c r="D11" s="73"/>
      <c r="E11" s="55" t="s">
        <v>79</v>
      </c>
      <c r="F11" s="81"/>
      <c r="G11" s="81"/>
    </row>
    <row r="12" spans="1:10" ht="36.75" thickBot="1" x14ac:dyDescent="0.3">
      <c r="A12" s="73"/>
      <c r="B12" s="73"/>
      <c r="C12" s="73"/>
      <c r="D12" s="73"/>
      <c r="E12" s="55" t="s">
        <v>38</v>
      </c>
      <c r="F12" s="81"/>
      <c r="G12" s="81"/>
    </row>
    <row r="13" spans="1:10" ht="15.75" thickBot="1" x14ac:dyDescent="0.3">
      <c r="A13" s="73"/>
      <c r="B13" s="73"/>
      <c r="C13" s="73"/>
      <c r="D13" s="73"/>
      <c r="E13" s="55" t="s">
        <v>71</v>
      </c>
      <c r="F13" s="81"/>
      <c r="G13" s="81"/>
    </row>
    <row r="14" spans="1:10" ht="48.75" thickBot="1" x14ac:dyDescent="0.3">
      <c r="A14" s="73"/>
      <c r="B14" s="73"/>
      <c r="C14" s="73"/>
      <c r="D14" s="73"/>
      <c r="E14" s="55" t="s">
        <v>25</v>
      </c>
      <c r="F14" s="81"/>
      <c r="G14" s="81"/>
    </row>
    <row r="15" spans="1:10" ht="24.75" thickBot="1" x14ac:dyDescent="0.3">
      <c r="A15" s="73"/>
      <c r="B15" s="73"/>
      <c r="C15" s="73"/>
      <c r="D15" s="73"/>
      <c r="E15" s="55" t="s">
        <v>88</v>
      </c>
      <c r="F15" s="81"/>
      <c r="G15" s="81"/>
    </row>
    <row r="16" spans="1:10" ht="24.75" thickBot="1" x14ac:dyDescent="0.3">
      <c r="A16" s="73"/>
      <c r="B16" s="73"/>
      <c r="C16" s="73"/>
      <c r="D16" s="73"/>
      <c r="E16" s="55" t="s">
        <v>27</v>
      </c>
      <c r="F16" s="81"/>
      <c r="G16" s="81"/>
    </row>
    <row r="17" spans="1:7" ht="15.75" thickBot="1" x14ac:dyDescent="0.3">
      <c r="A17" s="73"/>
      <c r="B17" s="73"/>
      <c r="C17" s="73"/>
      <c r="D17" s="73"/>
      <c r="E17" s="55" t="s">
        <v>63</v>
      </c>
      <c r="F17" s="81"/>
      <c r="G17" s="81"/>
    </row>
    <row r="18" spans="1:7" ht="15.75" thickBot="1" x14ac:dyDescent="0.3">
      <c r="A18" s="73"/>
      <c r="B18" s="73"/>
      <c r="C18" s="73"/>
      <c r="D18" s="73"/>
      <c r="E18" s="55" t="s">
        <v>90</v>
      </c>
      <c r="F18" s="81"/>
      <c r="G18" s="81"/>
    </row>
    <row r="19" spans="1:7" ht="15.75" thickBot="1" x14ac:dyDescent="0.3">
      <c r="A19" s="73"/>
      <c r="B19" s="73"/>
      <c r="C19" s="73"/>
      <c r="D19" s="73"/>
      <c r="E19" s="55" t="s">
        <v>89</v>
      </c>
      <c r="F19" s="81"/>
      <c r="G19" s="81"/>
    </row>
    <row r="20" spans="1:7" ht="15.75" thickBot="1" x14ac:dyDescent="0.3">
      <c r="A20" s="73"/>
      <c r="B20" s="73"/>
      <c r="C20" s="73"/>
      <c r="D20" s="73"/>
      <c r="E20" s="55" t="s">
        <v>87</v>
      </c>
      <c r="F20" s="81"/>
      <c r="G20" s="81"/>
    </row>
    <row r="21" spans="1:7" ht="15.75" thickBot="1" x14ac:dyDescent="0.3">
      <c r="A21" s="73"/>
      <c r="B21" s="73"/>
      <c r="C21" s="73"/>
      <c r="D21" s="73"/>
      <c r="E21" s="55" t="s">
        <v>69</v>
      </c>
      <c r="F21" s="81"/>
      <c r="G21" s="81"/>
    </row>
    <row r="22" spans="1:7" ht="15.75" thickBot="1" x14ac:dyDescent="0.3">
      <c r="A22" s="73"/>
      <c r="B22" s="73"/>
      <c r="C22" s="73"/>
      <c r="D22" s="73"/>
      <c r="E22" s="55" t="s">
        <v>68</v>
      </c>
      <c r="F22" s="81"/>
      <c r="G22" s="81"/>
    </row>
    <row r="23" spans="1:7" ht="15.75" thickBot="1" x14ac:dyDescent="0.3">
      <c r="A23" s="73"/>
      <c r="B23" s="73"/>
      <c r="C23" s="73"/>
      <c r="D23" s="73"/>
      <c r="E23" s="55" t="s">
        <v>83</v>
      </c>
      <c r="F23" s="81"/>
      <c r="G23" s="81"/>
    </row>
    <row r="24" spans="1:7" ht="36.75" thickBot="1" x14ac:dyDescent="0.3">
      <c r="A24" s="73"/>
      <c r="B24" s="73"/>
      <c r="C24" s="73"/>
      <c r="D24" s="73"/>
      <c r="E24" s="55" t="s">
        <v>81</v>
      </c>
      <c r="F24" s="81"/>
      <c r="G24" s="81"/>
    </row>
    <row r="25" spans="1:7" ht="24.75" thickBot="1" x14ac:dyDescent="0.3">
      <c r="A25" s="73"/>
      <c r="B25" s="73"/>
      <c r="C25" s="73"/>
      <c r="D25" s="73"/>
      <c r="E25" s="55" t="s">
        <v>64</v>
      </c>
      <c r="F25" s="81"/>
      <c r="G25" s="81"/>
    </row>
    <row r="26" spans="1:7" ht="29.25" customHeight="1" thickBot="1" x14ac:dyDescent="0.3">
      <c r="A26" s="73"/>
      <c r="B26" s="73"/>
      <c r="C26" s="73"/>
      <c r="D26" s="73" t="s">
        <v>47</v>
      </c>
      <c r="E26" s="3" t="s">
        <v>62</v>
      </c>
      <c r="F26" s="81"/>
      <c r="G26" s="81"/>
    </row>
    <row r="27" spans="1:7" ht="29.25" customHeight="1" thickBot="1" x14ac:dyDescent="0.3">
      <c r="A27" s="73"/>
      <c r="B27" s="73"/>
      <c r="C27" s="73"/>
      <c r="D27" s="73"/>
      <c r="E27" s="3" t="s">
        <v>26</v>
      </c>
      <c r="F27" s="81"/>
      <c r="G27" s="81"/>
    </row>
    <row r="28" spans="1:7" ht="29.25" customHeight="1" thickBot="1" x14ac:dyDescent="0.3">
      <c r="A28" s="73"/>
      <c r="B28" s="73"/>
      <c r="C28" s="73"/>
      <c r="D28" s="73"/>
      <c r="E28" s="49" t="s">
        <v>86</v>
      </c>
      <c r="F28" s="81"/>
      <c r="G28" s="81"/>
    </row>
    <row r="29" spans="1:7" ht="29.25" customHeight="1" thickBot="1" x14ac:dyDescent="0.3">
      <c r="A29" s="73"/>
      <c r="B29" s="73"/>
      <c r="C29" s="73"/>
      <c r="D29" s="73"/>
      <c r="E29" s="3" t="s">
        <v>70</v>
      </c>
      <c r="F29" s="81"/>
      <c r="G29" s="81"/>
    </row>
    <row r="30" spans="1:7" ht="29.25" customHeight="1" thickBot="1" x14ac:dyDescent="0.3">
      <c r="A30" s="73"/>
      <c r="B30" s="73"/>
      <c r="C30" s="73"/>
      <c r="D30" s="73"/>
      <c r="E30" s="3" t="s">
        <v>50</v>
      </c>
      <c r="F30" s="81"/>
      <c r="G30" s="81"/>
    </row>
    <row r="31" spans="1:7" ht="17.25" customHeight="1" thickBot="1" x14ac:dyDescent="0.3">
      <c r="A31" s="72" t="s">
        <v>14</v>
      </c>
      <c r="B31" s="72"/>
      <c r="C31" s="72"/>
      <c r="D31" s="72"/>
      <c r="E31" s="72"/>
      <c r="F31" s="7">
        <v>55281854</v>
      </c>
      <c r="G31" s="7">
        <v>55108820.61999999</v>
      </c>
    </row>
    <row r="32" spans="1:7" ht="53.25" customHeight="1" thickBot="1" x14ac:dyDescent="0.3">
      <c r="A32" s="73" t="s">
        <v>15</v>
      </c>
      <c r="B32" s="70" t="s">
        <v>29</v>
      </c>
      <c r="C32" s="68" t="s">
        <v>42</v>
      </c>
      <c r="D32" s="73" t="s">
        <v>111</v>
      </c>
      <c r="E32" s="3" t="s">
        <v>72</v>
      </c>
      <c r="F32" s="81"/>
      <c r="G32" s="81"/>
    </row>
    <row r="33" spans="1:7" ht="53.25" customHeight="1" thickBot="1" x14ac:dyDescent="0.3">
      <c r="A33" s="73"/>
      <c r="B33" s="71"/>
      <c r="C33" s="69"/>
      <c r="D33" s="73"/>
      <c r="E33" s="4" t="s">
        <v>55</v>
      </c>
      <c r="F33" s="81"/>
      <c r="G33" s="81"/>
    </row>
    <row r="34" spans="1:7" ht="14.25" customHeight="1" thickBot="1" x14ac:dyDescent="0.3">
      <c r="A34" s="72" t="s">
        <v>16</v>
      </c>
      <c r="B34" s="72"/>
      <c r="C34" s="72"/>
      <c r="D34" s="72"/>
      <c r="E34" s="72"/>
      <c r="F34" s="7">
        <v>192800</v>
      </c>
      <c r="G34" s="7">
        <v>187923.16</v>
      </c>
    </row>
    <row r="35" spans="1:7" ht="21.75" customHeight="1" thickBot="1" x14ac:dyDescent="0.3">
      <c r="A35" s="43" t="s">
        <v>33</v>
      </c>
      <c r="B35" s="43"/>
      <c r="C35" s="43"/>
      <c r="D35" s="43"/>
      <c r="E35" s="43"/>
      <c r="F35" s="5">
        <f>F5+F9+F31+F34</f>
        <v>55888154</v>
      </c>
      <c r="G35" s="5">
        <f>G5+G9+G31+G34</f>
        <v>55649050.079999983</v>
      </c>
    </row>
    <row r="38" spans="1:7" x14ac:dyDescent="0.25">
      <c r="F38" s="40"/>
      <c r="G38" s="40"/>
    </row>
  </sheetData>
  <mergeCells count="34">
    <mergeCell ref="G10:G30"/>
    <mergeCell ref="F10:F30"/>
    <mergeCell ref="F32:F33"/>
    <mergeCell ref="G32:G33"/>
    <mergeCell ref="D10:D25"/>
    <mergeCell ref="D26:D30"/>
    <mergeCell ref="D3:D4"/>
    <mergeCell ref="C3:C4"/>
    <mergeCell ref="B3:B4"/>
    <mergeCell ref="A3:A4"/>
    <mergeCell ref="G6:G8"/>
    <mergeCell ref="F6:F8"/>
    <mergeCell ref="F3:F4"/>
    <mergeCell ref="G3:G4"/>
    <mergeCell ref="D7:D8"/>
    <mergeCell ref="F1:F2"/>
    <mergeCell ref="G1:G2"/>
    <mergeCell ref="A1:A2"/>
    <mergeCell ref="B1:B2"/>
    <mergeCell ref="E1:E2"/>
    <mergeCell ref="C32:C33"/>
    <mergeCell ref="B32:B33"/>
    <mergeCell ref="A34:E34"/>
    <mergeCell ref="A5:E5"/>
    <mergeCell ref="A9:E9"/>
    <mergeCell ref="A10:A30"/>
    <mergeCell ref="B10:B30"/>
    <mergeCell ref="A31:E31"/>
    <mergeCell ref="A32:A33"/>
    <mergeCell ref="D32:D33"/>
    <mergeCell ref="C10:C30"/>
    <mergeCell ref="A6:A8"/>
    <mergeCell ref="C6:C8"/>
    <mergeCell ref="B6:B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5"/>
  <sheetViews>
    <sheetView topLeftCell="A28" workbookViewId="0">
      <selection activeCell="E40" sqref="E40"/>
    </sheetView>
  </sheetViews>
  <sheetFormatPr defaultRowHeight="15" x14ac:dyDescent="0.25"/>
  <cols>
    <col min="1" max="1" width="2.28515625" customWidth="1"/>
    <col min="2" max="2" width="4" customWidth="1"/>
    <col min="3" max="3" width="13.7109375" customWidth="1"/>
    <col min="4" max="4" width="11.7109375" customWidth="1"/>
    <col min="5" max="5" width="17.140625" customWidth="1"/>
    <col min="6" max="6" width="35.7109375" customWidth="1"/>
    <col min="7" max="7" width="7.7109375" customWidth="1"/>
    <col min="8" max="8" width="15" customWidth="1"/>
  </cols>
  <sheetData>
    <row r="1" spans="2:8" x14ac:dyDescent="0.25">
      <c r="B1" s="89" t="s">
        <v>56</v>
      </c>
      <c r="C1" s="89" t="s">
        <v>17</v>
      </c>
      <c r="D1" s="93" t="s">
        <v>39</v>
      </c>
      <c r="E1" s="89" t="s">
        <v>30</v>
      </c>
      <c r="F1" s="89" t="s">
        <v>20</v>
      </c>
      <c r="G1" s="91" t="s">
        <v>51</v>
      </c>
      <c r="H1" s="86" t="s">
        <v>92</v>
      </c>
    </row>
    <row r="2" spans="2:8" ht="34.15" customHeight="1" thickBot="1" x14ac:dyDescent="0.3">
      <c r="B2" s="90"/>
      <c r="C2" s="90"/>
      <c r="D2" s="94"/>
      <c r="E2" s="90"/>
      <c r="F2" s="90"/>
      <c r="G2" s="92"/>
      <c r="H2" s="87"/>
    </row>
    <row r="3" spans="2:8" ht="54.75" customHeight="1" x14ac:dyDescent="0.25">
      <c r="B3" s="99" t="s">
        <v>10</v>
      </c>
      <c r="C3" s="99" t="s">
        <v>18</v>
      </c>
      <c r="D3" s="101" t="s">
        <v>41</v>
      </c>
      <c r="E3" s="99" t="s">
        <v>44</v>
      </c>
      <c r="F3" s="46" t="s">
        <v>19</v>
      </c>
      <c r="G3" s="47" t="s">
        <v>52</v>
      </c>
      <c r="H3" s="47" t="s">
        <v>58</v>
      </c>
    </row>
    <row r="4" spans="2:8" ht="54.75" customHeight="1" x14ac:dyDescent="0.25">
      <c r="B4" s="100"/>
      <c r="C4" s="100"/>
      <c r="D4" s="102"/>
      <c r="E4" s="100"/>
      <c r="F4" s="11" t="s">
        <v>76</v>
      </c>
      <c r="G4" s="12" t="s">
        <v>53</v>
      </c>
      <c r="H4" s="12"/>
    </row>
    <row r="5" spans="2:8" ht="54.75" customHeight="1" x14ac:dyDescent="0.25">
      <c r="B5" s="98" t="s">
        <v>113</v>
      </c>
      <c r="C5" s="82" t="s">
        <v>21</v>
      </c>
      <c r="D5" s="84" t="s">
        <v>40</v>
      </c>
      <c r="E5" s="82" t="s">
        <v>45</v>
      </c>
      <c r="F5" s="22" t="s">
        <v>74</v>
      </c>
      <c r="G5" s="10"/>
      <c r="H5" s="10" t="s">
        <v>82</v>
      </c>
    </row>
    <row r="6" spans="2:8" ht="54.75" customHeight="1" x14ac:dyDescent="0.25">
      <c r="B6" s="98"/>
      <c r="C6" s="98"/>
      <c r="D6" s="103"/>
      <c r="E6" s="98"/>
      <c r="F6" s="22" t="s">
        <v>73</v>
      </c>
      <c r="G6" s="10"/>
      <c r="H6" s="10" t="s">
        <v>100</v>
      </c>
    </row>
    <row r="7" spans="2:8" ht="54.75" customHeight="1" x14ac:dyDescent="0.25">
      <c r="B7" s="83"/>
      <c r="C7" s="83"/>
      <c r="D7" s="85"/>
      <c r="E7" s="83"/>
      <c r="F7" s="22" t="s">
        <v>75</v>
      </c>
      <c r="G7" s="10"/>
      <c r="H7" s="10" t="s">
        <v>96</v>
      </c>
    </row>
    <row r="8" spans="2:8" x14ac:dyDescent="0.25">
      <c r="B8" s="95" t="s">
        <v>13</v>
      </c>
      <c r="C8" s="82" t="s">
        <v>49</v>
      </c>
      <c r="D8" s="82" t="s">
        <v>43</v>
      </c>
      <c r="E8" s="82" t="s">
        <v>46</v>
      </c>
      <c r="F8" s="13"/>
      <c r="G8" s="10"/>
      <c r="H8" s="10"/>
    </row>
    <row r="9" spans="2:8" ht="24" x14ac:dyDescent="0.25">
      <c r="B9" s="96"/>
      <c r="C9" s="98"/>
      <c r="D9" s="98"/>
      <c r="E9" s="98"/>
      <c r="F9" s="13" t="s">
        <v>23</v>
      </c>
      <c r="G9" s="10" t="s">
        <v>53</v>
      </c>
      <c r="H9" s="10" t="s">
        <v>93</v>
      </c>
    </row>
    <row r="10" spans="2:8" ht="24" x14ac:dyDescent="0.25">
      <c r="B10" s="96"/>
      <c r="C10" s="98"/>
      <c r="D10" s="98"/>
      <c r="E10" s="98"/>
      <c r="F10" s="54" t="s">
        <v>79</v>
      </c>
      <c r="G10" s="10" t="s">
        <v>53</v>
      </c>
      <c r="H10" s="10" t="s">
        <v>97</v>
      </c>
    </row>
    <row r="11" spans="2:8" ht="36" x14ac:dyDescent="0.25">
      <c r="B11" s="96"/>
      <c r="C11" s="98"/>
      <c r="D11" s="98"/>
      <c r="E11" s="98"/>
      <c r="F11" s="13" t="s">
        <v>24</v>
      </c>
      <c r="G11" s="10" t="s">
        <v>53</v>
      </c>
      <c r="H11" s="10" t="s">
        <v>94</v>
      </c>
    </row>
    <row r="12" spans="2:8" ht="24" x14ac:dyDescent="0.25">
      <c r="B12" s="96"/>
      <c r="C12" s="98"/>
      <c r="D12" s="98"/>
      <c r="E12" s="98"/>
      <c r="F12" s="50" t="s">
        <v>71</v>
      </c>
      <c r="G12" s="47" t="s">
        <v>53</v>
      </c>
      <c r="H12" s="47" t="s">
        <v>98</v>
      </c>
    </row>
    <row r="13" spans="2:8" ht="48" x14ac:dyDescent="0.25">
      <c r="B13" s="96"/>
      <c r="C13" s="98"/>
      <c r="D13" s="98"/>
      <c r="E13" s="98"/>
      <c r="F13" s="13" t="s">
        <v>25</v>
      </c>
      <c r="G13" s="10" t="s">
        <v>54</v>
      </c>
      <c r="H13" s="10" t="s">
        <v>95</v>
      </c>
    </row>
    <row r="14" spans="2:8" ht="24" x14ac:dyDescent="0.25">
      <c r="B14" s="96"/>
      <c r="C14" s="98"/>
      <c r="D14" s="98"/>
      <c r="E14" s="98"/>
      <c r="F14" s="44" t="s">
        <v>88</v>
      </c>
      <c r="G14" s="10" t="s">
        <v>52</v>
      </c>
      <c r="H14" s="10" t="s">
        <v>91</v>
      </c>
    </row>
    <row r="15" spans="2:8" ht="24" x14ac:dyDescent="0.25">
      <c r="B15" s="97"/>
      <c r="C15" s="83"/>
      <c r="D15" s="83"/>
      <c r="E15" s="83"/>
      <c r="F15" s="13" t="s">
        <v>27</v>
      </c>
      <c r="G15" s="10" t="s">
        <v>53</v>
      </c>
      <c r="H15" s="10" t="s">
        <v>99</v>
      </c>
    </row>
    <row r="16" spans="2:8" ht="35.25" customHeight="1" thickBot="1" x14ac:dyDescent="0.3">
      <c r="B16" s="14"/>
      <c r="C16" s="15"/>
      <c r="D16" s="15"/>
      <c r="E16" s="15"/>
      <c r="F16" s="15"/>
      <c r="G16" s="16"/>
      <c r="H16" s="16"/>
    </row>
    <row r="17" spans="2:8" ht="35.25" customHeight="1" x14ac:dyDescent="0.25">
      <c r="B17" s="89" t="s">
        <v>56</v>
      </c>
      <c r="C17" s="89" t="s">
        <v>17</v>
      </c>
      <c r="D17" s="93" t="s">
        <v>39</v>
      </c>
      <c r="E17" s="89" t="s">
        <v>30</v>
      </c>
      <c r="F17" s="89" t="s">
        <v>20</v>
      </c>
      <c r="G17" s="91" t="s">
        <v>51</v>
      </c>
      <c r="H17" s="86" t="s">
        <v>78</v>
      </c>
    </row>
    <row r="18" spans="2:8" ht="13.5" customHeight="1" thickBot="1" x14ac:dyDescent="0.3">
      <c r="B18" s="90"/>
      <c r="C18" s="90"/>
      <c r="D18" s="94"/>
      <c r="E18" s="90"/>
      <c r="F18" s="90"/>
      <c r="G18" s="92"/>
      <c r="H18" s="87"/>
    </row>
    <row r="19" spans="2:8" x14ac:dyDescent="0.25">
      <c r="B19" s="96" t="s">
        <v>13</v>
      </c>
      <c r="C19" s="98" t="s">
        <v>49</v>
      </c>
      <c r="D19" s="98" t="s">
        <v>66</v>
      </c>
      <c r="E19" s="98" t="s">
        <v>67</v>
      </c>
      <c r="F19" s="38"/>
      <c r="G19" s="45"/>
      <c r="H19" s="45"/>
    </row>
    <row r="20" spans="2:8" ht="30.75" customHeight="1" x14ac:dyDescent="0.25">
      <c r="B20" s="96"/>
      <c r="C20" s="98"/>
      <c r="D20" s="98"/>
      <c r="E20" s="98"/>
      <c r="F20" s="13" t="s">
        <v>63</v>
      </c>
      <c r="G20" s="10" t="s">
        <v>53</v>
      </c>
      <c r="H20" s="10" t="s">
        <v>101</v>
      </c>
    </row>
    <row r="21" spans="2:8" ht="36" x14ac:dyDescent="0.25">
      <c r="B21" s="96"/>
      <c r="C21" s="98"/>
      <c r="D21" s="98"/>
      <c r="E21" s="98"/>
      <c r="F21" s="50" t="s">
        <v>103</v>
      </c>
      <c r="G21" s="10" t="s">
        <v>53</v>
      </c>
      <c r="H21" s="10" t="s">
        <v>104</v>
      </c>
    </row>
    <row r="22" spans="2:8" ht="36" x14ac:dyDescent="0.25">
      <c r="B22" s="96"/>
      <c r="C22" s="98"/>
      <c r="D22" s="98"/>
      <c r="E22" s="98"/>
      <c r="F22" s="50" t="s">
        <v>89</v>
      </c>
      <c r="G22" s="10" t="s">
        <v>52</v>
      </c>
      <c r="H22" s="10" t="s">
        <v>104</v>
      </c>
    </row>
    <row r="23" spans="2:8" ht="36" x14ac:dyDescent="0.25">
      <c r="B23" s="96"/>
      <c r="C23" s="98"/>
      <c r="D23" s="98"/>
      <c r="E23" s="98"/>
      <c r="F23" s="50" t="s">
        <v>87</v>
      </c>
      <c r="G23" s="10" t="s">
        <v>52</v>
      </c>
      <c r="H23" s="10" t="s">
        <v>105</v>
      </c>
    </row>
    <row r="24" spans="2:8" x14ac:dyDescent="0.25">
      <c r="B24" s="96"/>
      <c r="C24" s="98"/>
      <c r="D24" s="98"/>
      <c r="E24" s="98"/>
      <c r="F24" s="13" t="s">
        <v>69</v>
      </c>
      <c r="G24" s="10"/>
      <c r="H24" s="10" t="s">
        <v>102</v>
      </c>
    </row>
    <row r="25" spans="2:8" ht="60.75" customHeight="1" x14ac:dyDescent="0.25">
      <c r="B25" s="96"/>
      <c r="C25" s="98"/>
      <c r="D25" s="98"/>
      <c r="E25" s="98"/>
      <c r="F25" s="22" t="s">
        <v>68</v>
      </c>
      <c r="G25" s="10" t="s">
        <v>52</v>
      </c>
      <c r="H25" s="48" t="s">
        <v>84</v>
      </c>
    </row>
    <row r="26" spans="2:8" ht="60" x14ac:dyDescent="0.25">
      <c r="B26" s="96"/>
      <c r="C26" s="98"/>
      <c r="D26" s="98"/>
      <c r="E26" s="98"/>
      <c r="F26" s="44" t="s">
        <v>83</v>
      </c>
      <c r="G26" s="10" t="s">
        <v>54</v>
      </c>
      <c r="H26" s="48" t="s">
        <v>106</v>
      </c>
    </row>
    <row r="27" spans="2:8" ht="30.75" customHeight="1" x14ac:dyDescent="0.25">
      <c r="B27" s="96"/>
      <c r="C27" s="98"/>
      <c r="D27" s="98"/>
      <c r="E27" s="98"/>
      <c r="F27" s="54" t="s">
        <v>65</v>
      </c>
      <c r="G27" s="10" t="s">
        <v>53</v>
      </c>
      <c r="H27" s="10"/>
    </row>
    <row r="28" spans="2:8" ht="28.5" customHeight="1" x14ac:dyDescent="0.25">
      <c r="B28" s="96"/>
      <c r="C28" s="98"/>
      <c r="D28" s="98"/>
      <c r="E28" s="98"/>
      <c r="F28" s="54" t="s">
        <v>64</v>
      </c>
      <c r="G28" s="10" t="s">
        <v>52</v>
      </c>
      <c r="H28" s="10"/>
    </row>
    <row r="29" spans="2:8" ht="24.75" customHeight="1" x14ac:dyDescent="0.25">
      <c r="B29" s="96"/>
      <c r="C29" s="98"/>
      <c r="D29" s="98"/>
      <c r="E29" s="88" t="s">
        <v>47</v>
      </c>
      <c r="F29" s="13" t="s">
        <v>26</v>
      </c>
      <c r="G29" s="10" t="s">
        <v>53</v>
      </c>
      <c r="H29" s="10" t="s">
        <v>107</v>
      </c>
    </row>
    <row r="30" spans="2:8" ht="24.75" customHeight="1" x14ac:dyDescent="0.25">
      <c r="B30" s="96"/>
      <c r="C30" s="98"/>
      <c r="D30" s="98"/>
      <c r="E30" s="88"/>
      <c r="F30" s="50" t="s">
        <v>86</v>
      </c>
      <c r="G30" s="10" t="s">
        <v>52</v>
      </c>
      <c r="H30" s="10" t="s">
        <v>109</v>
      </c>
    </row>
    <row r="31" spans="2:8" ht="24.75" customHeight="1" x14ac:dyDescent="0.25">
      <c r="B31" s="96"/>
      <c r="C31" s="98"/>
      <c r="D31" s="98"/>
      <c r="E31" s="88"/>
      <c r="F31" s="9" t="s">
        <v>62</v>
      </c>
      <c r="G31" s="10" t="s">
        <v>52</v>
      </c>
      <c r="H31" s="10" t="s">
        <v>112</v>
      </c>
    </row>
    <row r="32" spans="2:8" ht="24.75" customHeight="1" x14ac:dyDescent="0.25">
      <c r="B32" s="96"/>
      <c r="C32" s="98"/>
      <c r="D32" s="98"/>
      <c r="E32" s="88"/>
      <c r="F32" s="9" t="s">
        <v>70</v>
      </c>
      <c r="G32" s="10" t="s">
        <v>52</v>
      </c>
      <c r="H32" s="10" t="s">
        <v>80</v>
      </c>
    </row>
    <row r="33" spans="2:8" ht="24.75" customHeight="1" x14ac:dyDescent="0.25">
      <c r="B33" s="97"/>
      <c r="C33" s="83"/>
      <c r="D33" s="83"/>
      <c r="E33" s="88"/>
      <c r="F33" s="8" t="s">
        <v>50</v>
      </c>
      <c r="G33" s="10"/>
      <c r="H33" s="10" t="s">
        <v>108</v>
      </c>
    </row>
    <row r="34" spans="2:8" ht="80.25" customHeight="1" x14ac:dyDescent="0.25">
      <c r="B34" s="88" t="s">
        <v>15</v>
      </c>
      <c r="C34" s="82" t="s">
        <v>29</v>
      </c>
      <c r="D34" s="84" t="s">
        <v>42</v>
      </c>
      <c r="E34" s="82" t="s">
        <v>48</v>
      </c>
      <c r="F34" s="22" t="s">
        <v>72</v>
      </c>
      <c r="G34" s="10" t="s">
        <v>52</v>
      </c>
      <c r="H34" s="51" t="s">
        <v>110</v>
      </c>
    </row>
    <row r="35" spans="2:8" ht="80.25" customHeight="1" x14ac:dyDescent="0.25">
      <c r="B35" s="88"/>
      <c r="C35" s="83"/>
      <c r="D35" s="85"/>
      <c r="E35" s="83"/>
      <c r="F35" s="8" t="s">
        <v>55</v>
      </c>
      <c r="G35" s="10"/>
      <c r="H35" s="10" t="s">
        <v>57</v>
      </c>
    </row>
  </sheetData>
  <mergeCells count="35">
    <mergeCell ref="E3:E4"/>
    <mergeCell ref="D3:D4"/>
    <mergeCell ref="B3:B4"/>
    <mergeCell ref="C3:C4"/>
    <mergeCell ref="B5:B7"/>
    <mergeCell ref="E5:E7"/>
    <mergeCell ref="D5:D7"/>
    <mergeCell ref="C5:C7"/>
    <mergeCell ref="C8:C15"/>
    <mergeCell ref="D8:D15"/>
    <mergeCell ref="E8:E15"/>
    <mergeCell ref="E19:E28"/>
    <mergeCell ref="E17:E18"/>
    <mergeCell ref="B19:B33"/>
    <mergeCell ref="C19:C33"/>
    <mergeCell ref="D19:D33"/>
    <mergeCell ref="B17:B18"/>
    <mergeCell ref="C17:C18"/>
    <mergeCell ref="D17:D18"/>
    <mergeCell ref="E34:E35"/>
    <mergeCell ref="D34:D35"/>
    <mergeCell ref="C34:C35"/>
    <mergeCell ref="H1:H2"/>
    <mergeCell ref="B34:B35"/>
    <mergeCell ref="E29:E33"/>
    <mergeCell ref="B1:B2"/>
    <mergeCell ref="C1:C2"/>
    <mergeCell ref="F1:F2"/>
    <mergeCell ref="G1:G2"/>
    <mergeCell ref="D1:D2"/>
    <mergeCell ref="E1:E2"/>
    <mergeCell ref="F17:F18"/>
    <mergeCell ref="G17:G18"/>
    <mergeCell ref="H17:H18"/>
    <mergeCell ref="B8:B15"/>
  </mergeCells>
  <pageMargins left="0.19685039370078741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FINANCIJSKO IZVJEŠĆE</vt:lpstr>
      <vt:lpstr>List2</vt:lpstr>
      <vt:lpstr>List3</vt:lpstr>
      <vt:lpstr>'FINANCIJSKO IZVJEŠĆE'!Podrucje_ispisa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Malogorski</dc:creator>
  <cp:lastModifiedBy>kgolub</cp:lastModifiedBy>
  <cp:lastPrinted>2016-09-13T08:29:53Z</cp:lastPrinted>
  <dcterms:created xsi:type="dcterms:W3CDTF">2016-03-18T11:29:27Z</dcterms:created>
  <dcterms:modified xsi:type="dcterms:W3CDTF">2018-12-13T08:19:55Z</dcterms:modified>
</cp:coreProperties>
</file>