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\Desktop\kruno\2020\12 mj\Izvješće strateški plan 2019\"/>
    </mc:Choice>
  </mc:AlternateContent>
  <xr:revisionPtr revIDLastSave="0" documentId="8_{9E1475A5-6CEB-4A08-9E22-5957E8D17E32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FINANCIJSKO IZVJEŠĆE" sheetId="1" r:id="rId1"/>
    <sheet name="List2" sheetId="2" r:id="rId2"/>
    <sheet name="List3" sheetId="3" r:id="rId3"/>
  </sheets>
  <definedNames>
    <definedName name="_xlnm.Print_Area" localSheetId="0">'FINANCIJSKO IZVJEŠĆE'!$A$1:$R$43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K6" i="1"/>
  <c r="L6" i="1"/>
  <c r="M6" i="1"/>
  <c r="N6" i="1"/>
  <c r="O6" i="1"/>
  <c r="P6" i="1"/>
  <c r="E10" i="1"/>
  <c r="F10" i="1"/>
  <c r="G10" i="1"/>
  <c r="H10" i="1"/>
  <c r="I10" i="1"/>
  <c r="K10" i="1"/>
  <c r="L10" i="1"/>
  <c r="M10" i="1"/>
  <c r="N10" i="1"/>
  <c r="O10" i="1"/>
  <c r="P10" i="1"/>
  <c r="D10" i="1"/>
  <c r="D38" i="1"/>
  <c r="E38" i="1"/>
  <c r="F38" i="1"/>
  <c r="G38" i="1"/>
  <c r="H38" i="1"/>
  <c r="I38" i="1"/>
  <c r="K38" i="1"/>
  <c r="L38" i="1"/>
  <c r="M38" i="1"/>
  <c r="N38" i="1"/>
  <c r="O38" i="1"/>
  <c r="P38" i="1"/>
  <c r="K42" i="1"/>
  <c r="L42" i="1"/>
  <c r="M42" i="1"/>
  <c r="N42" i="1"/>
  <c r="O42" i="1"/>
  <c r="P42" i="1"/>
  <c r="D42" i="1"/>
  <c r="E42" i="1"/>
  <c r="F42" i="1"/>
  <c r="G42" i="1"/>
  <c r="H42" i="1"/>
  <c r="I42" i="1"/>
  <c r="J40" i="1"/>
  <c r="J4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9" i="1"/>
  <c r="J8" i="1"/>
  <c r="Q13" i="1" l="1"/>
  <c r="Q30" i="1" l="1"/>
  <c r="Q24" i="1"/>
  <c r="Q9" i="1"/>
  <c r="Q29" i="1" l="1"/>
  <c r="Q40" i="1"/>
  <c r="Q12" i="1"/>
  <c r="Q14" i="1"/>
  <c r="Q15" i="1"/>
  <c r="Q16" i="1"/>
  <c r="Q17" i="1"/>
  <c r="Q18" i="1"/>
  <c r="Q19" i="1"/>
  <c r="Q20" i="1"/>
  <c r="Q21" i="1"/>
  <c r="Q22" i="1"/>
  <c r="Q23" i="1"/>
  <c r="Q25" i="1"/>
  <c r="Q26" i="1"/>
  <c r="Q27" i="1"/>
  <c r="Q28" i="1"/>
  <c r="Q31" i="1"/>
  <c r="Q32" i="1"/>
  <c r="Q33" i="1"/>
  <c r="Q34" i="1"/>
  <c r="Q35" i="1"/>
  <c r="Q36" i="1"/>
  <c r="Q37" i="1"/>
  <c r="Q11" i="1"/>
  <c r="Q8" i="1"/>
  <c r="Q7" i="1"/>
  <c r="Q10" i="1" s="1"/>
  <c r="J39" i="1"/>
  <c r="J42" i="1" s="1"/>
  <c r="Q38" i="1" l="1"/>
  <c r="Q39" i="1"/>
  <c r="Q42" i="1" s="1"/>
  <c r="J11" i="1"/>
  <c r="J38" i="1" s="1"/>
  <c r="J7" i="1"/>
  <c r="J10" i="1" s="1"/>
  <c r="J5" i="1" l="1"/>
  <c r="J6" i="1" s="1"/>
  <c r="G42" i="2" l="1"/>
  <c r="F42" i="2"/>
  <c r="M43" i="1" l="1"/>
  <c r="P43" i="1"/>
  <c r="H43" i="1"/>
  <c r="Q5" i="1"/>
  <c r="Q6" i="1" s="1"/>
  <c r="O43" i="1" l="1"/>
  <c r="F43" i="1"/>
  <c r="L43" i="1"/>
  <c r="D43" i="1"/>
  <c r="N43" i="1"/>
  <c r="I43" i="1"/>
  <c r="G43" i="1"/>
  <c r="E43" i="1"/>
  <c r="R6" i="1" l="1"/>
  <c r="J43" i="1"/>
  <c r="R42" i="1"/>
  <c r="R10" i="1"/>
  <c r="K43" i="1"/>
  <c r="Q43" i="1" l="1"/>
  <c r="R43" i="1" s="1"/>
  <c r="R38" i="1"/>
</calcChain>
</file>

<file path=xl/sharedStrings.xml><?xml version="1.0" encoding="utf-8"?>
<sst xmlns="http://schemas.openxmlformats.org/spreadsheetml/2006/main" count="259" uniqueCount="123">
  <si>
    <t xml:space="preserve">R. Br. </t>
  </si>
  <si>
    <t>Državni</t>
  </si>
  <si>
    <t>proračun</t>
  </si>
  <si>
    <t>Županijski</t>
  </si>
  <si>
    <t>Lokalni</t>
  </si>
  <si>
    <t>Pomoći</t>
  </si>
  <si>
    <t>Europske</t>
  </si>
  <si>
    <t>unije</t>
  </si>
  <si>
    <t>Javna poduzeća</t>
  </si>
  <si>
    <t>Sveukupno</t>
  </si>
  <si>
    <t>1.</t>
  </si>
  <si>
    <t>UKUPNO 1.</t>
  </si>
  <si>
    <t xml:space="preserve">UKUPNO 2. </t>
  </si>
  <si>
    <t xml:space="preserve">3. </t>
  </si>
  <si>
    <t>UKUPNO 3.</t>
  </si>
  <si>
    <t>4.</t>
  </si>
  <si>
    <t xml:space="preserve">UKUPNO 4. </t>
  </si>
  <si>
    <t>STRATEŠKI CILJ</t>
  </si>
  <si>
    <t>POVEĆANJE KPACITETA ZA PRIVLAČENJE SREDSTAVA IZ EU FONDOVA</t>
  </si>
  <si>
    <t>Kulturni centar</t>
  </si>
  <si>
    <t>Projekt</t>
  </si>
  <si>
    <t>POVEĆANJE KONKURENTNOSTI I RAST MALIH I SREDNJIH PODUZEĆA I OBITELJSKIH GOSPODARSTAVA</t>
  </si>
  <si>
    <t>IZGRADNJA HARD I SOFT INRASTRUKTURE POTREBNE ZA RAST POSLOVANJA I UGODAN ŽIVOT</t>
  </si>
  <si>
    <t>Sanacija divljih odlagališta(zaseban projekt za svako odlagalište)</t>
  </si>
  <si>
    <t>Obnova , sanacija i vrednovanje povijesnih zidina Kostel-grada u svrhu uključivanja u turističke i kulturne ponude grada Pregrade i KZŽ</t>
  </si>
  <si>
    <t>Izgradnja i obnova dječjih igrališta u svakom mjesnom odboru</t>
  </si>
  <si>
    <t>Rekonstrukcija javne rasvjete na području grada Pregrade</t>
  </si>
  <si>
    <t>TRANSFORMACIJA LOKALNE UPRAVE U FUNKCIJI GOSPODARSKOG RAZVOJA I POVEĆANJA ATRAKTIVNOSTI PREGRADE ZA PRIVLAČENJE INVESTICIJA</t>
  </si>
  <si>
    <t>TRANSFORMACIJA LOKALNE UPRAVE  U FUNKCIJI GOSPODARSKOG RAZVOJA I POVEĆANJA ATRAKTIVNOSTI PREGRADE ZA PRIVLAČENJE INVESTICIJA</t>
  </si>
  <si>
    <t>Program</t>
  </si>
  <si>
    <t>R.Br.</t>
  </si>
  <si>
    <t>Ukupno planirano</t>
  </si>
  <si>
    <t>UKUPNO  SC1+SC2 +SC3+SC4:</t>
  </si>
  <si>
    <t>UKUPNO SC1+SC2+SC3+SC4:</t>
  </si>
  <si>
    <t>Ostali izvori (privatni investitori)</t>
  </si>
  <si>
    <t>Ostali izvori(privatni investitori)</t>
  </si>
  <si>
    <t>INDEKS</t>
  </si>
  <si>
    <t>Sanacija nerazvrstanih cesta na području grada Pregrade(oko 90 km nerazvrstanih cesta)</t>
  </si>
  <si>
    <t>Operativni cilj</t>
  </si>
  <si>
    <r>
      <rPr>
        <b/>
        <sz val="8"/>
        <color rgb="FF000000"/>
        <rFont val="Calibri"/>
        <family val="2"/>
        <charset val="238"/>
      </rPr>
      <t>2.1.</t>
    </r>
    <r>
      <rPr>
        <sz val="8"/>
        <color rgb="FF000000"/>
        <rFont val="Calibri"/>
        <family val="2"/>
        <charset val="238"/>
      </rPr>
      <t xml:space="preserve">Povećati broj poslovnih subjekata za 10 prosječno godišnje do 2020.(ukupno 70) te ostvariti novu zaposlenost u tim subjektima za 30-40 novozaposlenih godišnje  </t>
    </r>
  </si>
  <si>
    <r>
      <rPr>
        <b/>
        <sz val="8"/>
        <color rgb="FF000000"/>
        <rFont val="Calibri"/>
        <family val="2"/>
        <charset val="238"/>
      </rPr>
      <t>1.1.</t>
    </r>
    <r>
      <rPr>
        <sz val="8"/>
        <color rgb="FF000000"/>
        <rFont val="Calibri"/>
        <family val="2"/>
        <charset val="238"/>
      </rPr>
      <t>:Do 2020. izraditi i kandidirati najmanje 30 projekata za financiranje iz EU fondova u vrijednosti od 20mln. EUR</t>
    </r>
  </si>
  <si>
    <r>
      <rPr>
        <b/>
        <sz val="8"/>
        <color rgb="FF000000"/>
        <rFont val="Calibri"/>
        <family val="2"/>
        <charset val="238"/>
      </rPr>
      <t xml:space="preserve">4.1. </t>
    </r>
    <r>
      <rPr>
        <sz val="8"/>
        <color rgb="FF000000"/>
        <rFont val="Calibri"/>
        <family val="2"/>
        <charset val="238"/>
      </rPr>
      <t>Do 2020. smajiti za 40% prigovore lokalnih poduzetnika na rad odjela i službi Grada te udvostručiti razinu privatnih ulaganja na području Grada do 2018.</t>
    </r>
  </si>
  <si>
    <r>
      <rPr>
        <b/>
        <sz val="9"/>
        <color rgb="FF000000"/>
        <rFont val="Calibri"/>
        <family val="2"/>
        <charset val="238"/>
      </rPr>
      <t xml:space="preserve">3.1. </t>
    </r>
    <r>
      <rPr>
        <sz val="9"/>
        <color rgb="FF000000"/>
        <rFont val="Calibri"/>
        <family val="2"/>
        <charset val="238"/>
      </rPr>
      <t>Do 2020.investirati u projekte infrasrukture radi eliminiranja glavnih deset prepreka i ograničenja definiranih anketom o lokalnom poslovnom okruženju</t>
    </r>
  </si>
  <si>
    <r>
      <rPr>
        <b/>
        <sz val="9"/>
        <color rgb="FF000000"/>
        <rFont val="Calibri"/>
        <family val="2"/>
        <charset val="238"/>
      </rPr>
      <t>1.1.1.</t>
    </r>
    <r>
      <rPr>
        <sz val="9"/>
        <color rgb="FF000000"/>
        <rFont val="Calibri"/>
        <family val="2"/>
        <charset val="238"/>
      </rPr>
      <t>Investicije u soft infrastrukturu</t>
    </r>
  </si>
  <si>
    <r>
      <rPr>
        <b/>
        <sz val="9"/>
        <color rgb="FF000000"/>
        <rFont val="Calibri"/>
        <family val="2"/>
        <charset val="238"/>
      </rPr>
      <t>2.1.1.</t>
    </r>
    <r>
      <rPr>
        <sz val="9"/>
        <color rgb="FF000000"/>
        <rFont val="Calibri"/>
        <family val="2"/>
        <charset val="238"/>
      </rPr>
      <t>Poboljšanje lokalne investicijske klime/poticanje razvoja klastera</t>
    </r>
  </si>
  <si>
    <r>
      <rPr>
        <b/>
        <sz val="9"/>
        <color rgb="FF000000"/>
        <rFont val="Calibri"/>
        <family val="2"/>
        <charset val="238"/>
      </rPr>
      <t>3.1.1.</t>
    </r>
    <r>
      <rPr>
        <sz val="9"/>
        <color rgb="FF000000"/>
        <rFont val="Calibri"/>
        <family val="2"/>
        <charset val="238"/>
      </rPr>
      <t xml:space="preserve">i </t>
    </r>
    <r>
      <rPr>
        <b/>
        <sz val="9"/>
        <color rgb="FF000000"/>
        <rFont val="Calibri"/>
        <family val="2"/>
        <charset val="238"/>
      </rPr>
      <t>3.1.2.</t>
    </r>
    <r>
      <rPr>
        <sz val="9"/>
        <color rgb="FF000000"/>
        <rFont val="Calibri"/>
        <family val="2"/>
        <charset val="238"/>
      </rPr>
      <t xml:space="preserve"> Investicije u soft/investicije u hard infrastrukturu</t>
    </r>
  </si>
  <si>
    <r>
      <rPr>
        <b/>
        <sz val="9"/>
        <color rgb="FF000000"/>
        <rFont val="Calibri"/>
        <family val="2"/>
        <charset val="238"/>
      </rPr>
      <t>3.1.3.</t>
    </r>
    <r>
      <rPr>
        <sz val="9"/>
        <color rgb="FF000000"/>
        <rFont val="Calibri"/>
        <family val="2"/>
        <charset val="238"/>
      </rPr>
      <t xml:space="preserve"> i </t>
    </r>
    <r>
      <rPr>
        <b/>
        <sz val="9"/>
        <color rgb="FF000000"/>
        <rFont val="Calibri"/>
        <family val="2"/>
        <charset val="238"/>
      </rPr>
      <t>3.1.4.</t>
    </r>
    <r>
      <rPr>
        <sz val="9"/>
        <color rgb="FF000000"/>
        <rFont val="Calibri"/>
        <family val="2"/>
        <charset val="238"/>
      </rPr>
      <t xml:space="preserve"> Umrežavanje rada civilnog društva s gradom i poduzetnicima /unapređenje kulturnih i sportskih sadržaja</t>
    </r>
  </si>
  <si>
    <r>
      <rPr>
        <b/>
        <sz val="9"/>
        <color rgb="FF000000"/>
        <rFont val="Calibri"/>
        <family val="2"/>
        <charset val="238"/>
      </rPr>
      <t>4.1.1.</t>
    </r>
    <r>
      <rPr>
        <sz val="9"/>
        <color rgb="FF000000"/>
        <rFont val="Calibri"/>
        <family val="2"/>
        <charset val="238"/>
      </rPr>
      <t xml:space="preserve"> i </t>
    </r>
    <r>
      <rPr>
        <b/>
        <sz val="9"/>
        <color rgb="FF000000"/>
        <rFont val="Calibri"/>
        <family val="2"/>
        <charset val="238"/>
      </rPr>
      <t>4.1.2.</t>
    </r>
    <r>
      <rPr>
        <sz val="9"/>
        <color rgb="FF000000"/>
        <rFont val="Calibri"/>
        <family val="2"/>
        <charset val="238"/>
      </rPr>
      <t xml:space="preserve"> Prostorno planiranje /strategije regeneracije</t>
    </r>
  </si>
  <si>
    <t>IZGRADNJA HARD I SOFT INFRASTRUKTURE POTREBNE ZA RAST POSLOVANJA I UGODAN ŽIVOT</t>
  </si>
  <si>
    <t>Nabava knjiga u knjižnici</t>
  </si>
  <si>
    <t>Stupanj prioriteta</t>
  </si>
  <si>
    <t>II</t>
  </si>
  <si>
    <t>I</t>
  </si>
  <si>
    <t>III</t>
  </si>
  <si>
    <t>Nabava  opreme za rad gradske uprave</t>
  </si>
  <si>
    <t>R.br.</t>
  </si>
  <si>
    <t>Planirana sredstva za provedbu projekata u izvještajnom razdoblju</t>
  </si>
  <si>
    <t xml:space="preserve">Utrošena sredstva za provedbu projekata u izvještajnom razdoblju </t>
  </si>
  <si>
    <t>Ukupno utrošeno</t>
  </si>
  <si>
    <t>Poticajno okruženje za razvoj civilnog društva</t>
  </si>
  <si>
    <t>Sanacija klizišta na području grada Pregrade</t>
  </si>
  <si>
    <t>3.1. Do 2020.investirati u projekte infrasrukture radi eliminiranja glavnih deset prepreka i ograničenja definiranih anketom o lokalnom poslovnom okruženju</t>
  </si>
  <si>
    <t>3.1.1.i 3.1.2. Investicije u soft/investicije u hard infrastrukturu</t>
  </si>
  <si>
    <t>Postavljanje info panela</t>
  </si>
  <si>
    <t>Autobusna stajališta</t>
  </si>
  <si>
    <t>Uređenje reciklažnog dvorišta</t>
  </si>
  <si>
    <t>Subvencije kamata poduzetnicima</t>
  </si>
  <si>
    <t>Potpore poljoprivrednicima i uređenje stočnog sajmišta</t>
  </si>
  <si>
    <t>Stručno usavršavanje zaposlenika</t>
  </si>
  <si>
    <t>2.1.2. Poticanje rasta lokalnih poduzeća</t>
  </si>
  <si>
    <t>Sanacija i dogradnja nogostupa na prostoru Grada Pregrade</t>
  </si>
  <si>
    <t>Obnova sakralnih objekata</t>
  </si>
  <si>
    <t>Nabava knjiga i opreme u knjižnici</t>
  </si>
  <si>
    <t>Izgradnja sportskog centra</t>
  </si>
  <si>
    <t>Izgradnja širokopojasne infrastrukture</t>
  </si>
  <si>
    <t xml:space="preserve">Izgradnja biološkog bazena </t>
  </si>
  <si>
    <t>1 reciklažno dvorište</t>
  </si>
  <si>
    <t>Izgradnja bio bazena</t>
  </si>
  <si>
    <t>Otkup zemljišta kod NK Pregrada</t>
  </si>
  <si>
    <t>4.1.1. i 4.1.2. Prostorno planiranje /strategije regeneracije</t>
  </si>
  <si>
    <t>2.</t>
  </si>
  <si>
    <t>3.</t>
  </si>
  <si>
    <t>Rodna kuća Janka Leskovara</t>
  </si>
  <si>
    <t>Izgradnja sportskog centra - uređenje teniskog i pomoćnog igrališta pri NK Pregrada</t>
  </si>
  <si>
    <t>Energetski učinkovit DV Naša radost</t>
  </si>
  <si>
    <t>Energetska obnova zgrada u vlasništvu Grada</t>
  </si>
  <si>
    <t>Brandiranje grada i lokalne uprave kroz izradu višejezičnih marketing materijala i portala</t>
  </si>
  <si>
    <t>Zemljište za 1 Kulturni centar</t>
  </si>
  <si>
    <t>Subvencija kamata 6 poduzetnika </t>
  </si>
  <si>
    <t>50 potpora</t>
  </si>
  <si>
    <t>-</t>
  </si>
  <si>
    <t>sufinanciran rad 19 udruga</t>
  </si>
  <si>
    <t>Obnovljena kotlovnica i PPTV</t>
  </si>
  <si>
    <t>Upravljanje i sanacija gubitaka na vodoopskrbnom sustavu (VIOP)</t>
  </si>
  <si>
    <t>Detekcija stanja, sanacija, rekonstrukcija i izgradnja sekundarne sabirne mreže odvodnje otpadnih voda Pregrade (VIOP)</t>
  </si>
  <si>
    <t>VS Žolekov Breg i CS Košenine (VIOP)</t>
  </si>
  <si>
    <t>Vodoopskrbni sustav visoke zone VINAGORA, dovršetak magistralnih i tlačnih cjevovoda (VIOP)</t>
  </si>
  <si>
    <t>Muzejska oprema</t>
  </si>
  <si>
    <t>Obnova, sanacija i vrednovanje povijesnih zidina Kostel-grada u svrhu uključivanja u turističke i kulturne ponude grada Pregrade i KZŽ</t>
  </si>
  <si>
    <t>STEDNET</t>
  </si>
  <si>
    <t>Obnova Kino dovrane</t>
  </si>
  <si>
    <t>Sanacija fasade na zgradi Muzeja i Knjižnice</t>
  </si>
  <si>
    <t>Punionica el. vozila</t>
  </si>
  <si>
    <t>Izrada prostornog plana</t>
  </si>
  <si>
    <t>Pokazatelj rezultata (količina-2019)</t>
  </si>
  <si>
    <t>1 punionica</t>
  </si>
  <si>
    <t>energetski obnovljene 3 javne zgrade</t>
  </si>
  <si>
    <t>Sanacija nerazvrstanih cesta na poručju grada Pregrade (oko 90 km nerazvrstanih cesta)</t>
  </si>
  <si>
    <t>Asfaltiranje nerazvrstanih cesta, 6,7 km</t>
  </si>
  <si>
    <t> Sanacija 5 klizišta</t>
  </si>
  <si>
    <t>prijava na Javni pozivž</t>
  </si>
  <si>
    <t>2 stajališta</t>
  </si>
  <si>
    <t>Obnova Crkve BDM Pregrada i Sv. Ana</t>
  </si>
  <si>
    <t>Igralište Cigrovec i tenisko igralište</t>
  </si>
  <si>
    <t>Otkupljena kino dvorana</t>
  </si>
  <si>
    <t>Otkupljena kuća Janka Leskovara</t>
  </si>
  <si>
    <t>Sanirano pročelje zgrade</t>
  </si>
  <si>
    <t>Stipernica i Gorička ul.</t>
  </si>
  <si>
    <t>Sanacija zida</t>
  </si>
  <si>
    <t>Monografija Grada Pregrade</t>
  </si>
  <si>
    <t>Računalna oprema i računalni programi</t>
  </si>
  <si>
    <t>24 rasvjetnih tijela</t>
  </si>
  <si>
    <t>3 info panela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</si>
</sst>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9"/>
      <color rgb="FFFFFFFF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color rgb="FFFFFFFF"/>
      <name val="Calibri"/>
      <family val="2"/>
      <charset val="238"/>
    </font>
    <font>
      <sz val="12"/>
      <color rgb="FFFFFFFF"/>
      <name val="Calibri"/>
      <family val="2"/>
      <charset val="238"/>
    </font>
    <font>
      <sz val="12"/>
      <color theme="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9"/>
      <color theme="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E5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/>
    <xf numFmtId="4" fontId="5" fillId="8" borderId="4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center" vertical="center" wrapText="1"/>
    </xf>
    <xf numFmtId="4" fontId="14" fillId="5" borderId="4" xfId="0" applyNumberFormat="1" applyFont="1" applyFill="1" applyBorder="1" applyAlignment="1">
      <alignment wrapText="1"/>
    </xf>
    <xf numFmtId="2" fontId="14" fillId="5" borderId="4" xfId="0" applyNumberFormat="1" applyFont="1" applyFill="1" applyBorder="1" applyAlignment="1">
      <alignment wrapText="1"/>
    </xf>
    <xf numFmtId="4" fontId="13" fillId="0" borderId="4" xfId="0" applyNumberFormat="1" applyFont="1" applyBorder="1" applyAlignment="1">
      <alignment horizontal="right" vertical="center" wrapText="1"/>
    </xf>
    <xf numFmtId="4" fontId="12" fillId="4" borderId="4" xfId="0" applyNumberFormat="1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4" fontId="10" fillId="6" borderId="4" xfId="0" applyNumberFormat="1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vertical="center" wrapText="1"/>
    </xf>
    <xf numFmtId="4" fontId="12" fillId="6" borderId="4" xfId="0" applyNumberFormat="1" applyFont="1" applyFill="1" applyBorder="1" applyAlignment="1">
      <alignment vertical="center" wrapText="1"/>
    </xf>
    <xf numFmtId="4" fontId="12" fillId="2" borderId="4" xfId="0" applyNumberFormat="1" applyFont="1" applyFill="1" applyBorder="1" applyAlignment="1">
      <alignment horizontal="right" vertical="center" wrapText="1"/>
    </xf>
    <xf numFmtId="4" fontId="12" fillId="7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Border="1" applyAlignment="1">
      <alignment wrapText="1"/>
    </xf>
    <xf numFmtId="4" fontId="12" fillId="5" borderId="4" xfId="0" applyNumberFormat="1" applyFont="1" applyFill="1" applyBorder="1" applyAlignment="1">
      <alignment horizontal="right" vertical="center" wrapText="1"/>
    </xf>
    <xf numFmtId="0" fontId="12" fillId="0" borderId="4" xfId="0" applyFont="1" applyBorder="1" applyAlignment="1">
      <alignment wrapText="1"/>
    </xf>
    <xf numFmtId="4" fontId="13" fillId="5" borderId="4" xfId="0" applyNumberFormat="1" applyFont="1" applyFill="1" applyBorder="1" applyAlignment="1">
      <alignment horizontal="right" vertical="center" wrapText="1"/>
    </xf>
    <xf numFmtId="4" fontId="13" fillId="4" borderId="4" xfId="0" applyNumberFormat="1" applyFont="1" applyFill="1" applyBorder="1" applyAlignment="1">
      <alignment horizontal="right" vertical="center" wrapText="1"/>
    </xf>
    <xf numFmtId="4" fontId="12" fillId="4" borderId="4" xfId="0" applyNumberFormat="1" applyFont="1" applyFill="1" applyBorder="1" applyAlignment="1">
      <alignment wrapText="1"/>
    </xf>
    <xf numFmtId="0" fontId="15" fillId="0" borderId="4" xfId="0" applyFont="1" applyBorder="1" applyAlignment="1">
      <alignment wrapText="1"/>
    </xf>
    <xf numFmtId="0" fontId="16" fillId="0" borderId="0" xfId="0" applyFont="1" applyAlignment="1">
      <alignment wrapText="1"/>
    </xf>
    <xf numFmtId="4" fontId="15" fillId="4" borderId="4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4" fontId="0" fillId="0" borderId="0" xfId="0" applyNumberFormat="1"/>
    <xf numFmtId="0" fontId="4" fillId="6" borderId="4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/>
    <xf numFmtId="0" fontId="3" fillId="0" borderId="5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5" fillId="4" borderId="11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wrapText="1"/>
    </xf>
    <xf numFmtId="0" fontId="12" fillId="6" borderId="4" xfId="0" applyFont="1" applyFill="1" applyBorder="1" applyAlignment="1">
      <alignment horizontal="center" wrapText="1"/>
    </xf>
    <xf numFmtId="4" fontId="10" fillId="6" borderId="4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4" fillId="6" borderId="4" xfId="0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5" fillId="4" borderId="9" xfId="0" applyNumberFormat="1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center" vertical="center" wrapText="1"/>
    </xf>
    <xf numFmtId="4" fontId="4" fillId="6" borderId="3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4" fontId="9" fillId="6" borderId="3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" fontId="17" fillId="6" borderId="1" xfId="0" applyNumberFormat="1" applyFont="1" applyFill="1" applyBorder="1" applyAlignment="1">
      <alignment horizontal="center" vertical="center" wrapText="1"/>
    </xf>
    <xf numFmtId="4" fontId="17" fillId="6" borderId="3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"/>
  <sheetViews>
    <sheetView topLeftCell="A31" zoomScale="85" zoomScaleNormal="85" workbookViewId="0">
      <selection activeCell="A42" sqref="A42:C42"/>
    </sheetView>
  </sheetViews>
  <sheetFormatPr defaultColWidth="9.140625" defaultRowHeight="15" x14ac:dyDescent="0.25"/>
  <cols>
    <col min="1" max="1" width="6.7109375" style="1" customWidth="1"/>
    <col min="2" max="2" width="25.28515625" style="1" customWidth="1"/>
    <col min="3" max="3" width="37.7109375" style="1" customWidth="1"/>
    <col min="4" max="4" width="15.85546875" style="1" customWidth="1"/>
    <col min="5" max="5" width="14.7109375" style="1" customWidth="1"/>
    <col min="6" max="6" width="19.28515625" style="2" customWidth="1"/>
    <col min="7" max="7" width="15.7109375" style="1" customWidth="1"/>
    <col min="8" max="8" width="15.42578125" style="1" customWidth="1"/>
    <col min="9" max="9" width="16.7109375" style="1" customWidth="1"/>
    <col min="10" max="10" width="23.7109375" style="2" customWidth="1"/>
    <col min="11" max="11" width="17.85546875" style="1" customWidth="1"/>
    <col min="12" max="12" width="15.140625" style="1" customWidth="1"/>
    <col min="13" max="13" width="21.7109375" style="2" customWidth="1"/>
    <col min="14" max="14" width="19.5703125" style="1" customWidth="1"/>
    <col min="15" max="15" width="17.28515625" style="1" customWidth="1"/>
    <col min="16" max="16" width="16.42578125" style="1" customWidth="1"/>
    <col min="17" max="17" width="22.7109375" style="2" customWidth="1"/>
    <col min="18" max="18" width="8.140625" style="1" customWidth="1"/>
    <col min="19" max="19" width="22" style="1" customWidth="1"/>
    <col min="20" max="16384" width="9.140625" style="1"/>
  </cols>
  <sheetData>
    <row r="1" spans="1:18" ht="16.5" thickBot="1" x14ac:dyDescent="0.3">
      <c r="A1" s="67" t="s">
        <v>0</v>
      </c>
      <c r="B1" s="67" t="s">
        <v>17</v>
      </c>
      <c r="C1" s="67" t="s">
        <v>20</v>
      </c>
      <c r="D1" s="67" t="s">
        <v>56</v>
      </c>
      <c r="E1" s="67"/>
      <c r="F1" s="67"/>
      <c r="G1" s="67"/>
      <c r="H1" s="67"/>
      <c r="I1" s="67"/>
      <c r="J1" s="67"/>
      <c r="K1" s="66" t="s">
        <v>57</v>
      </c>
      <c r="L1" s="66"/>
      <c r="M1" s="66"/>
      <c r="N1" s="66"/>
      <c r="O1" s="66"/>
      <c r="P1" s="66"/>
      <c r="Q1" s="66"/>
      <c r="R1" s="64" t="s">
        <v>36</v>
      </c>
    </row>
    <row r="2" spans="1:18" ht="16.5" thickBot="1" x14ac:dyDescent="0.3">
      <c r="A2" s="67"/>
      <c r="B2" s="67"/>
      <c r="C2" s="67"/>
      <c r="D2" s="22" t="s">
        <v>1</v>
      </c>
      <c r="E2" s="22" t="s">
        <v>3</v>
      </c>
      <c r="F2" s="23" t="s">
        <v>4</v>
      </c>
      <c r="G2" s="22" t="s">
        <v>5</v>
      </c>
      <c r="H2" s="67" t="s">
        <v>8</v>
      </c>
      <c r="I2" s="67" t="s">
        <v>34</v>
      </c>
      <c r="J2" s="66" t="s">
        <v>9</v>
      </c>
      <c r="K2" s="22" t="s">
        <v>1</v>
      </c>
      <c r="L2" s="22" t="s">
        <v>3</v>
      </c>
      <c r="M2" s="23" t="s">
        <v>4</v>
      </c>
      <c r="N2" s="22" t="s">
        <v>5</v>
      </c>
      <c r="O2" s="67" t="s">
        <v>8</v>
      </c>
      <c r="P2" s="67" t="s">
        <v>35</v>
      </c>
      <c r="Q2" s="66" t="s">
        <v>9</v>
      </c>
      <c r="R2" s="65"/>
    </row>
    <row r="3" spans="1:18" ht="16.5" thickBot="1" x14ac:dyDescent="0.3">
      <c r="A3" s="67"/>
      <c r="B3" s="67"/>
      <c r="C3" s="67"/>
      <c r="D3" s="22" t="s">
        <v>2</v>
      </c>
      <c r="E3" s="22" t="s">
        <v>2</v>
      </c>
      <c r="F3" s="23" t="s">
        <v>2</v>
      </c>
      <c r="G3" s="22" t="s">
        <v>6</v>
      </c>
      <c r="H3" s="67"/>
      <c r="I3" s="67"/>
      <c r="J3" s="66"/>
      <c r="K3" s="22" t="s">
        <v>2</v>
      </c>
      <c r="L3" s="22" t="s">
        <v>2</v>
      </c>
      <c r="M3" s="23" t="s">
        <v>2</v>
      </c>
      <c r="N3" s="22" t="s">
        <v>6</v>
      </c>
      <c r="O3" s="67"/>
      <c r="P3" s="67"/>
      <c r="Q3" s="66"/>
      <c r="R3" s="65"/>
    </row>
    <row r="4" spans="1:18" ht="16.5" thickBot="1" x14ac:dyDescent="0.3">
      <c r="A4" s="67"/>
      <c r="B4" s="67"/>
      <c r="C4" s="67"/>
      <c r="D4" s="24"/>
      <c r="E4" s="24"/>
      <c r="F4" s="25"/>
      <c r="G4" s="22" t="s">
        <v>7</v>
      </c>
      <c r="H4" s="67"/>
      <c r="I4" s="67"/>
      <c r="J4" s="66"/>
      <c r="K4" s="24"/>
      <c r="L4" s="24"/>
      <c r="M4" s="25"/>
      <c r="N4" s="22" t="s">
        <v>7</v>
      </c>
      <c r="O4" s="67"/>
      <c r="P4" s="67"/>
      <c r="Q4" s="66"/>
      <c r="R4" s="65"/>
    </row>
    <row r="5" spans="1:18" ht="63.75" thickBot="1" x14ac:dyDescent="0.3">
      <c r="A5" s="52" t="s">
        <v>10</v>
      </c>
      <c r="B5" s="52" t="s">
        <v>18</v>
      </c>
      <c r="C5" s="37" t="s">
        <v>68</v>
      </c>
      <c r="D5" s="26"/>
      <c r="E5" s="26"/>
      <c r="F5" s="26">
        <v>43500</v>
      </c>
      <c r="G5" s="26"/>
      <c r="H5" s="26"/>
      <c r="I5" s="26"/>
      <c r="J5" s="27">
        <f t="shared" ref="J5:J41" si="0">SUM(D5:I5)</f>
        <v>43500</v>
      </c>
      <c r="K5" s="26"/>
      <c r="L5" s="26"/>
      <c r="M5" s="26">
        <v>43461.15</v>
      </c>
      <c r="N5" s="26"/>
      <c r="O5" s="26"/>
      <c r="P5" s="26"/>
      <c r="Q5" s="27">
        <f>SUM(K5:P5)</f>
        <v>43461.15</v>
      </c>
      <c r="R5" s="28"/>
    </row>
    <row r="6" spans="1:18" ht="16.5" thickBot="1" x14ac:dyDescent="0.3">
      <c r="A6" s="62" t="s">
        <v>11</v>
      </c>
      <c r="B6" s="62"/>
      <c r="C6" s="62"/>
      <c r="D6" s="29">
        <f t="shared" ref="D6:Q6" si="1">SUM(D5:D5)</f>
        <v>0</v>
      </c>
      <c r="E6" s="29">
        <f t="shared" si="1"/>
        <v>0</v>
      </c>
      <c r="F6" s="29">
        <f t="shared" si="1"/>
        <v>43500</v>
      </c>
      <c r="G6" s="29">
        <f t="shared" si="1"/>
        <v>0</v>
      </c>
      <c r="H6" s="29">
        <f t="shared" si="1"/>
        <v>0</v>
      </c>
      <c r="I6" s="29">
        <f t="shared" si="1"/>
        <v>0</v>
      </c>
      <c r="J6" s="29">
        <f t="shared" si="1"/>
        <v>43500</v>
      </c>
      <c r="K6" s="29">
        <f t="shared" si="1"/>
        <v>0</v>
      </c>
      <c r="L6" s="29">
        <f t="shared" si="1"/>
        <v>0</v>
      </c>
      <c r="M6" s="29">
        <f t="shared" si="1"/>
        <v>43461.15</v>
      </c>
      <c r="N6" s="29">
        <f t="shared" si="1"/>
        <v>0</v>
      </c>
      <c r="O6" s="29">
        <f t="shared" si="1"/>
        <v>0</v>
      </c>
      <c r="P6" s="29">
        <f t="shared" si="1"/>
        <v>0</v>
      </c>
      <c r="Q6" s="29">
        <f t="shared" si="1"/>
        <v>43461.15</v>
      </c>
      <c r="R6" s="16">
        <f>Q6/J6*100</f>
        <v>99.910689655172419</v>
      </c>
    </row>
    <row r="7" spans="1:18" ht="51" customHeight="1" thickBot="1" x14ac:dyDescent="0.3">
      <c r="A7" s="68" t="s">
        <v>80</v>
      </c>
      <c r="B7" s="68" t="s">
        <v>21</v>
      </c>
      <c r="C7" s="48" t="s">
        <v>66</v>
      </c>
      <c r="D7" s="18"/>
      <c r="E7" s="18"/>
      <c r="F7" s="18">
        <v>98000</v>
      </c>
      <c r="G7" s="18"/>
      <c r="H7" s="18"/>
      <c r="I7" s="18"/>
      <c r="J7" s="27">
        <f t="shared" si="0"/>
        <v>98000</v>
      </c>
      <c r="K7" s="18"/>
      <c r="L7" s="18"/>
      <c r="M7" s="18">
        <v>39534.6</v>
      </c>
      <c r="N7" s="18"/>
      <c r="O7" s="18"/>
      <c r="P7" s="18"/>
      <c r="Q7" s="27">
        <f>SUM(K7:P7)</f>
        <v>39534.6</v>
      </c>
      <c r="R7" s="30"/>
    </row>
    <row r="8" spans="1:18" ht="51" customHeight="1" thickBot="1" x14ac:dyDescent="0.3">
      <c r="A8" s="69"/>
      <c r="B8" s="69"/>
      <c r="C8" s="48" t="s">
        <v>67</v>
      </c>
      <c r="D8" s="18"/>
      <c r="E8" s="18"/>
      <c r="F8" s="18">
        <v>118000</v>
      </c>
      <c r="G8" s="18"/>
      <c r="H8" s="18"/>
      <c r="I8" s="18"/>
      <c r="J8" s="27">
        <f t="shared" si="0"/>
        <v>118000</v>
      </c>
      <c r="K8" s="18"/>
      <c r="L8" s="18"/>
      <c r="M8" s="18">
        <v>46528.31</v>
      </c>
      <c r="N8" s="18"/>
      <c r="O8" s="18"/>
      <c r="P8" s="18"/>
      <c r="Q8" s="27">
        <f t="shared" ref="Q8:Q9" si="2">SUM(K8:P8)</f>
        <v>46528.31</v>
      </c>
      <c r="R8" s="30"/>
    </row>
    <row r="9" spans="1:18" ht="16.5" thickBot="1" x14ac:dyDescent="0.3">
      <c r="A9" s="70"/>
      <c r="B9" s="70"/>
      <c r="C9" s="53" t="s">
        <v>99</v>
      </c>
      <c r="D9" s="18"/>
      <c r="E9" s="18"/>
      <c r="F9" s="18"/>
      <c r="G9" s="18">
        <v>224600</v>
      </c>
      <c r="H9" s="18"/>
      <c r="I9" s="18"/>
      <c r="J9" s="27">
        <f t="shared" si="0"/>
        <v>224600</v>
      </c>
      <c r="K9" s="18"/>
      <c r="L9" s="18"/>
      <c r="M9" s="18"/>
      <c r="N9" s="18">
        <v>117456.44</v>
      </c>
      <c r="O9" s="18"/>
      <c r="P9" s="18"/>
      <c r="Q9" s="27">
        <f t="shared" si="2"/>
        <v>117456.44</v>
      </c>
      <c r="R9" s="30"/>
    </row>
    <row r="10" spans="1:18" ht="16.5" thickBot="1" x14ac:dyDescent="0.3">
      <c r="A10" s="62" t="s">
        <v>12</v>
      </c>
      <c r="B10" s="62"/>
      <c r="C10" s="62"/>
      <c r="D10" s="29">
        <f>SUM(D7:D9)</f>
        <v>0</v>
      </c>
      <c r="E10" s="29">
        <f t="shared" ref="E10:Q10" si="3">SUM(E7:E9)</f>
        <v>0</v>
      </c>
      <c r="F10" s="29">
        <f t="shared" si="3"/>
        <v>216000</v>
      </c>
      <c r="G10" s="29">
        <f t="shared" si="3"/>
        <v>224600</v>
      </c>
      <c r="H10" s="29">
        <f t="shared" si="3"/>
        <v>0</v>
      </c>
      <c r="I10" s="29">
        <f t="shared" si="3"/>
        <v>0</v>
      </c>
      <c r="J10" s="29">
        <f t="shared" si="3"/>
        <v>440600</v>
      </c>
      <c r="K10" s="29">
        <f t="shared" si="3"/>
        <v>0</v>
      </c>
      <c r="L10" s="29">
        <f t="shared" si="3"/>
        <v>0</v>
      </c>
      <c r="M10" s="29">
        <f t="shared" si="3"/>
        <v>86062.91</v>
      </c>
      <c r="N10" s="29">
        <f t="shared" si="3"/>
        <v>117456.44</v>
      </c>
      <c r="O10" s="29">
        <f t="shared" si="3"/>
        <v>0</v>
      </c>
      <c r="P10" s="29">
        <f t="shared" si="3"/>
        <v>0</v>
      </c>
      <c r="Q10" s="29">
        <f t="shared" si="3"/>
        <v>203519.35</v>
      </c>
      <c r="R10" s="17">
        <f>Q10/J10*100</f>
        <v>46.191409441670451</v>
      </c>
    </row>
    <row r="11" spans="1:18" ht="32.25" customHeight="1" thickBot="1" x14ac:dyDescent="0.3">
      <c r="A11" s="63" t="s">
        <v>81</v>
      </c>
      <c r="B11" s="68" t="s">
        <v>22</v>
      </c>
      <c r="C11" s="48" t="s">
        <v>23</v>
      </c>
      <c r="D11" s="18"/>
      <c r="E11" s="18"/>
      <c r="F11" s="18">
        <v>7000</v>
      </c>
      <c r="G11" s="18"/>
      <c r="H11" s="18"/>
      <c r="I11" s="18"/>
      <c r="J11" s="27">
        <f t="shared" si="0"/>
        <v>7000</v>
      </c>
      <c r="K11" s="18"/>
      <c r="L11" s="18"/>
      <c r="M11" s="18">
        <v>5972.88</v>
      </c>
      <c r="N11" s="18"/>
      <c r="O11" s="18"/>
      <c r="P11" s="18"/>
      <c r="Q11" s="27">
        <f>SUM(K11:P11)</f>
        <v>5972.88</v>
      </c>
      <c r="R11" s="30"/>
    </row>
    <row r="12" spans="1:18" ht="32.25" thickBot="1" x14ac:dyDescent="0.3">
      <c r="A12" s="63"/>
      <c r="B12" s="69"/>
      <c r="C12" s="48" t="s">
        <v>85</v>
      </c>
      <c r="D12" s="18">
        <v>1225395.28</v>
      </c>
      <c r="E12" s="18"/>
      <c r="F12" s="18">
        <v>1228656</v>
      </c>
      <c r="G12" s="18">
        <v>2759604.7199999997</v>
      </c>
      <c r="H12" s="18"/>
      <c r="I12" s="18"/>
      <c r="J12" s="27">
        <f t="shared" si="0"/>
        <v>5213656</v>
      </c>
      <c r="K12" s="18">
        <v>1225395.28</v>
      </c>
      <c r="L12" s="18"/>
      <c r="M12" s="18">
        <v>1205305.3799999999</v>
      </c>
      <c r="N12" s="18">
        <v>2705095.5</v>
      </c>
      <c r="O12" s="18"/>
      <c r="P12" s="18"/>
      <c r="Q12" s="27">
        <f t="shared" ref="Q12:Q37" si="4">SUM(K12:P12)</f>
        <v>5135796.16</v>
      </c>
      <c r="R12" s="30"/>
    </row>
    <row r="13" spans="1:18" ht="16.5" thickBot="1" x14ac:dyDescent="0.3">
      <c r="A13" s="63"/>
      <c r="B13" s="69"/>
      <c r="C13" s="53" t="s">
        <v>102</v>
      </c>
      <c r="D13" s="18"/>
      <c r="E13" s="18"/>
      <c r="F13" s="18">
        <v>49000</v>
      </c>
      <c r="G13" s="18"/>
      <c r="H13" s="18"/>
      <c r="I13" s="18"/>
      <c r="J13" s="27">
        <f t="shared" si="0"/>
        <v>49000</v>
      </c>
      <c r="K13" s="18"/>
      <c r="L13" s="18"/>
      <c r="M13" s="18">
        <v>48375</v>
      </c>
      <c r="N13" s="18"/>
      <c r="O13" s="18"/>
      <c r="P13" s="18"/>
      <c r="Q13" s="27">
        <f t="shared" si="4"/>
        <v>48375</v>
      </c>
      <c r="R13" s="30"/>
    </row>
    <row r="14" spans="1:18" ht="32.25" thickBot="1" x14ac:dyDescent="0.3">
      <c r="A14" s="63"/>
      <c r="B14" s="69"/>
      <c r="C14" s="48" t="s">
        <v>70</v>
      </c>
      <c r="D14" s="18"/>
      <c r="E14" s="18"/>
      <c r="F14" s="18">
        <v>400000</v>
      </c>
      <c r="G14" s="18"/>
      <c r="H14" s="18"/>
      <c r="I14" s="18"/>
      <c r="J14" s="27">
        <f t="shared" si="0"/>
        <v>400000</v>
      </c>
      <c r="K14" s="18"/>
      <c r="L14" s="18"/>
      <c r="M14" s="18">
        <v>392413.81</v>
      </c>
      <c r="N14" s="18"/>
      <c r="O14" s="18"/>
      <c r="P14" s="18"/>
      <c r="Q14" s="27">
        <f t="shared" si="4"/>
        <v>392413.81</v>
      </c>
      <c r="R14" s="30"/>
    </row>
    <row r="15" spans="1:18" ht="48" thickBot="1" x14ac:dyDescent="0.3">
      <c r="A15" s="63"/>
      <c r="B15" s="69"/>
      <c r="C15" s="48" t="s">
        <v>37</v>
      </c>
      <c r="D15" s="18"/>
      <c r="E15" s="18"/>
      <c r="F15" s="18">
        <v>2860000</v>
      </c>
      <c r="G15" s="18">
        <v>700600</v>
      </c>
      <c r="H15" s="18"/>
      <c r="I15" s="18">
        <v>620000</v>
      </c>
      <c r="J15" s="27">
        <f t="shared" si="0"/>
        <v>4180600</v>
      </c>
      <c r="K15" s="18"/>
      <c r="L15" s="18"/>
      <c r="M15" s="18">
        <v>2860000</v>
      </c>
      <c r="N15" s="18">
        <v>632073.46</v>
      </c>
      <c r="O15" s="18"/>
      <c r="P15" s="18">
        <v>601949.01</v>
      </c>
      <c r="Q15" s="27">
        <f t="shared" si="4"/>
        <v>4094022.4699999997</v>
      </c>
      <c r="R15" s="30"/>
    </row>
    <row r="16" spans="1:18" ht="16.5" thickBot="1" x14ac:dyDescent="0.3">
      <c r="A16" s="63"/>
      <c r="B16" s="69"/>
      <c r="C16" s="48" t="s">
        <v>65</v>
      </c>
      <c r="D16" s="18"/>
      <c r="E16" s="18"/>
      <c r="F16" s="18"/>
      <c r="G16" s="18">
        <v>150000</v>
      </c>
      <c r="H16" s="18"/>
      <c r="I16" s="18"/>
      <c r="J16" s="27">
        <f t="shared" si="0"/>
        <v>150000</v>
      </c>
      <c r="K16" s="18"/>
      <c r="L16" s="18"/>
      <c r="M16" s="18"/>
      <c r="N16" s="18">
        <v>130979.32</v>
      </c>
      <c r="O16" s="18"/>
      <c r="P16" s="18"/>
      <c r="Q16" s="27">
        <f t="shared" si="4"/>
        <v>130979.32</v>
      </c>
      <c r="R16" s="30"/>
    </row>
    <row r="17" spans="1:18" ht="63.75" thickBot="1" x14ac:dyDescent="0.3">
      <c r="A17" s="63"/>
      <c r="B17" s="69"/>
      <c r="C17" s="48" t="s">
        <v>98</v>
      </c>
      <c r="D17" s="18">
        <v>250000</v>
      </c>
      <c r="E17" s="18"/>
      <c r="F17" s="18">
        <v>12000</v>
      </c>
      <c r="G17" s="18"/>
      <c r="H17" s="18"/>
      <c r="I17" s="18"/>
      <c r="J17" s="27">
        <f t="shared" si="0"/>
        <v>262000</v>
      </c>
      <c r="K17" s="51">
        <v>250000</v>
      </c>
      <c r="L17" s="18"/>
      <c r="M17" s="18">
        <v>10116.01</v>
      </c>
      <c r="N17" s="18"/>
      <c r="O17" s="18"/>
      <c r="P17" s="18"/>
      <c r="Q17" s="27">
        <f t="shared" si="4"/>
        <v>260116.01</v>
      </c>
      <c r="R17" s="30"/>
    </row>
    <row r="18" spans="1:18" ht="32.25" thickBot="1" x14ac:dyDescent="0.3">
      <c r="A18" s="63"/>
      <c r="B18" s="69"/>
      <c r="C18" s="48" t="s">
        <v>25</v>
      </c>
      <c r="D18" s="18"/>
      <c r="E18" s="18"/>
      <c r="F18" s="18">
        <v>205000</v>
      </c>
      <c r="G18" s="18"/>
      <c r="H18" s="18"/>
      <c r="I18" s="18"/>
      <c r="J18" s="27">
        <f t="shared" si="0"/>
        <v>205000</v>
      </c>
      <c r="K18" s="18"/>
      <c r="L18" s="18"/>
      <c r="M18" s="18">
        <v>188720.25</v>
      </c>
      <c r="N18" s="18"/>
      <c r="O18" s="18"/>
      <c r="P18" s="18"/>
      <c r="Q18" s="27">
        <f t="shared" si="4"/>
        <v>188720.25</v>
      </c>
      <c r="R18" s="30"/>
    </row>
    <row r="19" spans="1:18" ht="48" thickBot="1" x14ac:dyDescent="0.3">
      <c r="A19" s="63"/>
      <c r="B19" s="69"/>
      <c r="C19" s="48" t="s">
        <v>83</v>
      </c>
      <c r="D19" s="18"/>
      <c r="E19" s="18"/>
      <c r="F19" s="18">
        <v>130000</v>
      </c>
      <c r="G19" s="18"/>
      <c r="H19" s="18"/>
      <c r="I19" s="18"/>
      <c r="J19" s="27">
        <f t="shared" si="0"/>
        <v>130000</v>
      </c>
      <c r="K19" s="18"/>
      <c r="L19" s="18"/>
      <c r="M19" s="18">
        <v>129218.15</v>
      </c>
      <c r="N19" s="18"/>
      <c r="O19" s="18"/>
      <c r="P19" s="18"/>
      <c r="Q19" s="27">
        <f t="shared" si="4"/>
        <v>129218.15</v>
      </c>
      <c r="R19" s="30"/>
    </row>
    <row r="20" spans="1:18" ht="32.25" thickBot="1" x14ac:dyDescent="0.3">
      <c r="A20" s="63"/>
      <c r="B20" s="69"/>
      <c r="C20" s="20" t="s">
        <v>26</v>
      </c>
      <c r="D20" s="19"/>
      <c r="E20" s="19"/>
      <c r="F20" s="19">
        <v>200000</v>
      </c>
      <c r="H20" s="19"/>
      <c r="I20" s="19"/>
      <c r="J20" s="27">
        <f t="shared" si="0"/>
        <v>200000</v>
      </c>
      <c r="K20" s="32"/>
      <c r="L20" s="32"/>
      <c r="M20" s="32">
        <v>141324.79999999999</v>
      </c>
      <c r="N20" s="32"/>
      <c r="O20" s="32"/>
      <c r="P20" s="32"/>
      <c r="Q20" s="27">
        <f t="shared" si="4"/>
        <v>141324.79999999999</v>
      </c>
      <c r="R20" s="30"/>
    </row>
    <row r="21" spans="1:18" ht="32.25" thickBot="1" x14ac:dyDescent="0.3">
      <c r="A21" s="63"/>
      <c r="B21" s="69"/>
      <c r="C21" s="20" t="s">
        <v>60</v>
      </c>
      <c r="D21" s="19">
        <v>1536000</v>
      </c>
      <c r="E21" s="19"/>
      <c r="F21" s="19">
        <v>625000</v>
      </c>
      <c r="G21" s="19"/>
      <c r="H21" s="19"/>
      <c r="I21" s="19"/>
      <c r="J21" s="27">
        <f t="shared" si="0"/>
        <v>2161000</v>
      </c>
      <c r="K21" s="32">
        <v>1581702.71</v>
      </c>
      <c r="L21" s="32"/>
      <c r="M21" s="32">
        <v>600000</v>
      </c>
      <c r="N21" s="32"/>
      <c r="O21" s="32"/>
      <c r="P21" s="32"/>
      <c r="Q21" s="27">
        <f t="shared" si="4"/>
        <v>2181702.71</v>
      </c>
      <c r="R21" s="30"/>
    </row>
    <row r="22" spans="1:18" ht="32.25" thickBot="1" x14ac:dyDescent="0.3">
      <c r="A22" s="63"/>
      <c r="B22" s="69"/>
      <c r="C22" s="20" t="s">
        <v>59</v>
      </c>
      <c r="D22" s="19"/>
      <c r="E22" s="19"/>
      <c r="F22" s="19">
        <v>102300</v>
      </c>
      <c r="G22" s="19">
        <v>304488</v>
      </c>
      <c r="H22" s="19"/>
      <c r="I22" s="19">
        <v>57664.99</v>
      </c>
      <c r="J22" s="27">
        <f t="shared" si="0"/>
        <v>464452.99</v>
      </c>
      <c r="K22" s="32"/>
      <c r="L22" s="32"/>
      <c r="M22" s="32">
        <v>68299.210000000006</v>
      </c>
      <c r="N22" s="32">
        <v>254346.62999999998</v>
      </c>
      <c r="O22" s="32"/>
      <c r="P22" s="32"/>
      <c r="Q22" s="27">
        <f t="shared" si="4"/>
        <v>322645.83999999997</v>
      </c>
      <c r="R22" s="30"/>
    </row>
    <row r="23" spans="1:18" ht="16.5" thickBot="1" x14ac:dyDescent="0.3">
      <c r="A23" s="63"/>
      <c r="B23" s="69"/>
      <c r="C23" s="20" t="s">
        <v>75</v>
      </c>
      <c r="D23" s="19"/>
      <c r="E23" s="19"/>
      <c r="F23" s="19">
        <v>10000</v>
      </c>
      <c r="G23" s="19"/>
      <c r="H23" s="19"/>
      <c r="I23" s="19"/>
      <c r="J23" s="27">
        <f t="shared" si="0"/>
        <v>10000</v>
      </c>
      <c r="K23" s="32"/>
      <c r="L23" s="32"/>
      <c r="M23" s="32"/>
      <c r="N23" s="32"/>
      <c r="O23" s="32"/>
      <c r="P23" s="32"/>
      <c r="Q23" s="27">
        <f t="shared" si="4"/>
        <v>0</v>
      </c>
      <c r="R23" s="30"/>
    </row>
    <row r="24" spans="1:18" ht="16.5" thickBot="1" x14ac:dyDescent="0.3">
      <c r="A24" s="63"/>
      <c r="B24" s="69"/>
      <c r="C24" s="20" t="s">
        <v>100</v>
      </c>
      <c r="D24" s="19"/>
      <c r="E24" s="19"/>
      <c r="F24" s="19">
        <v>1056900</v>
      </c>
      <c r="G24" s="19"/>
      <c r="H24" s="19"/>
      <c r="I24" s="19"/>
      <c r="J24" s="27">
        <f t="shared" si="0"/>
        <v>1056900</v>
      </c>
      <c r="K24" s="32"/>
      <c r="L24" s="32"/>
      <c r="M24" s="32">
        <v>1020134.42</v>
      </c>
      <c r="N24" s="32"/>
      <c r="O24" s="32"/>
      <c r="P24" s="32"/>
      <c r="Q24" s="27">
        <f t="shared" si="4"/>
        <v>1020134.42</v>
      </c>
      <c r="R24" s="30"/>
    </row>
    <row r="25" spans="1:18" ht="16.5" thickBot="1" x14ac:dyDescent="0.3">
      <c r="A25" s="63"/>
      <c r="B25" s="69"/>
      <c r="C25" s="20" t="s">
        <v>74</v>
      </c>
      <c r="D25" s="19"/>
      <c r="E25" s="19"/>
      <c r="F25" s="19">
        <v>20000</v>
      </c>
      <c r="G25" s="19"/>
      <c r="H25" s="19"/>
      <c r="I25" s="19">
        <v>80000</v>
      </c>
      <c r="J25" s="27">
        <f t="shared" si="0"/>
        <v>100000</v>
      </c>
      <c r="K25" s="32"/>
      <c r="L25" s="32"/>
      <c r="M25" s="32">
        <v>18022.5</v>
      </c>
      <c r="N25" s="32"/>
      <c r="O25" s="32"/>
      <c r="P25" s="32">
        <v>66352.5</v>
      </c>
      <c r="Q25" s="27">
        <f t="shared" si="4"/>
        <v>84375</v>
      </c>
      <c r="R25" s="30"/>
    </row>
    <row r="26" spans="1:18" s="35" customFormat="1" ht="48" thickBot="1" x14ac:dyDescent="0.3">
      <c r="A26" s="63"/>
      <c r="B26" s="69"/>
      <c r="C26" s="20" t="s">
        <v>96</v>
      </c>
      <c r="D26" s="36"/>
      <c r="E26" s="19"/>
      <c r="F26" s="19"/>
      <c r="G26" s="36"/>
      <c r="H26" s="19">
        <v>75029.58</v>
      </c>
      <c r="I26" s="19"/>
      <c r="J26" s="27">
        <f t="shared" si="0"/>
        <v>75029.58</v>
      </c>
      <c r="K26" s="36"/>
      <c r="L26" s="19"/>
      <c r="M26" s="19"/>
      <c r="N26" s="36"/>
      <c r="O26" s="19">
        <v>75029.58</v>
      </c>
      <c r="P26" s="19"/>
      <c r="Q26" s="27">
        <f t="shared" si="4"/>
        <v>75029.58</v>
      </c>
      <c r="R26" s="34"/>
    </row>
    <row r="27" spans="1:18" s="35" customFormat="1" ht="32.25" thickBot="1" x14ac:dyDescent="0.3">
      <c r="A27" s="63"/>
      <c r="B27" s="69"/>
      <c r="C27" s="20" t="s">
        <v>93</v>
      </c>
      <c r="D27" s="36"/>
      <c r="E27" s="36"/>
      <c r="F27" s="36"/>
      <c r="G27" s="36"/>
      <c r="H27" s="19">
        <v>199640.83</v>
      </c>
      <c r="I27" s="19">
        <v>12400</v>
      </c>
      <c r="J27" s="27">
        <f t="shared" si="0"/>
        <v>212040.83</v>
      </c>
      <c r="K27" s="36"/>
      <c r="L27" s="36"/>
      <c r="M27" s="36"/>
      <c r="N27" s="36"/>
      <c r="O27" s="19">
        <v>199640.83</v>
      </c>
      <c r="P27" s="19">
        <v>12400</v>
      </c>
      <c r="Q27" s="27">
        <f t="shared" si="4"/>
        <v>212040.83</v>
      </c>
      <c r="R27" s="34"/>
    </row>
    <row r="28" spans="1:18" s="35" customFormat="1" ht="63.75" thickBot="1" x14ac:dyDescent="0.3">
      <c r="A28" s="63"/>
      <c r="B28" s="69"/>
      <c r="C28" s="20" t="s">
        <v>94</v>
      </c>
      <c r="D28" s="36"/>
      <c r="E28" s="19">
        <v>40000</v>
      </c>
      <c r="F28" s="19">
        <v>185000</v>
      </c>
      <c r="G28" s="36"/>
      <c r="H28" s="19">
        <v>10879.95</v>
      </c>
      <c r="I28" s="19">
        <v>108500.46</v>
      </c>
      <c r="J28" s="27">
        <f t="shared" si="0"/>
        <v>344380.41000000003</v>
      </c>
      <c r="K28" s="36"/>
      <c r="L28" s="19">
        <v>37062.410000000003</v>
      </c>
      <c r="M28" s="19">
        <v>184766.1</v>
      </c>
      <c r="N28" s="36"/>
      <c r="O28" s="19">
        <v>10879.95</v>
      </c>
      <c r="P28" s="19">
        <v>108500.46</v>
      </c>
      <c r="Q28" s="27">
        <f t="shared" si="4"/>
        <v>341208.92000000004</v>
      </c>
      <c r="R28" s="34"/>
    </row>
    <row r="29" spans="1:18" s="35" customFormat="1" ht="16.5" thickBot="1" x14ac:dyDescent="0.3">
      <c r="A29" s="63"/>
      <c r="B29" s="69"/>
      <c r="C29" s="20" t="s">
        <v>95</v>
      </c>
      <c r="D29" s="36"/>
      <c r="E29" s="19"/>
      <c r="F29" s="19"/>
      <c r="G29" s="19"/>
      <c r="H29" s="19">
        <v>11797.73</v>
      </c>
      <c r="I29" s="19">
        <v>843135.19</v>
      </c>
      <c r="J29" s="27">
        <f t="shared" si="0"/>
        <v>854932.91999999993</v>
      </c>
      <c r="K29" s="36"/>
      <c r="L29" s="19"/>
      <c r="M29" s="19"/>
      <c r="N29" s="19"/>
      <c r="O29" s="19">
        <v>11797.73</v>
      </c>
      <c r="P29" s="19">
        <v>843135.19</v>
      </c>
      <c r="Q29" s="27">
        <f t="shared" ref="Q29" si="5">SUM(K29:P29)</f>
        <v>854932.91999999993</v>
      </c>
      <c r="R29" s="34"/>
    </row>
    <row r="30" spans="1:18" s="35" customFormat="1" ht="32.25" thickBot="1" x14ac:dyDescent="0.3">
      <c r="A30" s="63"/>
      <c r="B30" s="69"/>
      <c r="C30" s="20" t="s">
        <v>101</v>
      </c>
      <c r="D30" s="19">
        <v>112000</v>
      </c>
      <c r="E30" s="19"/>
      <c r="F30" s="19">
        <v>56020</v>
      </c>
      <c r="G30" s="36"/>
      <c r="H30" s="19"/>
      <c r="I30" s="19"/>
      <c r="J30" s="27">
        <f t="shared" si="0"/>
        <v>168020</v>
      </c>
      <c r="K30" s="19">
        <v>112000</v>
      </c>
      <c r="L30" s="19"/>
      <c r="M30" s="19">
        <v>19822.2</v>
      </c>
      <c r="N30" s="36"/>
      <c r="O30" s="19"/>
      <c r="P30" s="36"/>
      <c r="Q30" s="27">
        <f t="shared" si="4"/>
        <v>131822.20000000001</v>
      </c>
      <c r="R30" s="34"/>
    </row>
    <row r="31" spans="1:18" ht="16.5" thickBot="1" x14ac:dyDescent="0.3">
      <c r="A31" s="63"/>
      <c r="B31" s="69"/>
      <c r="C31" s="20" t="s">
        <v>97</v>
      </c>
      <c r="D31" s="19"/>
      <c r="E31" s="19"/>
      <c r="F31" s="19"/>
      <c r="G31" s="19"/>
      <c r="H31" s="19"/>
      <c r="I31" s="19"/>
      <c r="J31" s="27">
        <f t="shared" si="0"/>
        <v>0</v>
      </c>
      <c r="K31" s="32"/>
      <c r="L31" s="32"/>
      <c r="M31" s="32"/>
      <c r="N31" s="32"/>
      <c r="O31" s="32"/>
      <c r="P31" s="32"/>
      <c r="Q31" s="27">
        <f t="shared" si="4"/>
        <v>0</v>
      </c>
      <c r="R31" s="30"/>
    </row>
    <row r="32" spans="1:18" ht="16.5" thickBot="1" x14ac:dyDescent="0.3">
      <c r="A32" s="63"/>
      <c r="B32" s="69"/>
      <c r="C32" s="20" t="s">
        <v>71</v>
      </c>
      <c r="D32" s="19">
        <v>360000</v>
      </c>
      <c r="E32" s="19"/>
      <c r="F32" s="19"/>
      <c r="G32" s="19"/>
      <c r="H32" s="19"/>
      <c r="I32" s="19"/>
      <c r="J32" s="27">
        <f t="shared" si="0"/>
        <v>360000</v>
      </c>
      <c r="K32" s="32">
        <v>360000</v>
      </c>
      <c r="L32" s="32"/>
      <c r="M32" s="32"/>
      <c r="N32" s="32"/>
      <c r="O32" s="32"/>
      <c r="P32" s="32"/>
      <c r="Q32" s="27">
        <f t="shared" si="4"/>
        <v>360000</v>
      </c>
      <c r="R32" s="30"/>
    </row>
    <row r="33" spans="1:18" ht="16.5" thickBot="1" x14ac:dyDescent="0.3">
      <c r="A33" s="63"/>
      <c r="B33" s="69"/>
      <c r="C33" s="20" t="s">
        <v>64</v>
      </c>
      <c r="D33" s="19"/>
      <c r="E33" s="19"/>
      <c r="F33" s="19">
        <v>87500</v>
      </c>
      <c r="G33" s="19"/>
      <c r="H33" s="19"/>
      <c r="I33" s="19"/>
      <c r="J33" s="27">
        <f t="shared" si="0"/>
        <v>87500</v>
      </c>
      <c r="K33" s="32"/>
      <c r="L33" s="32"/>
      <c r="M33" s="32">
        <v>87424.19</v>
      </c>
      <c r="N33" s="32"/>
      <c r="O33" s="32"/>
      <c r="P33" s="32"/>
      <c r="Q33" s="27">
        <f t="shared" si="4"/>
        <v>87424.19</v>
      </c>
      <c r="R33" s="30"/>
    </row>
    <row r="34" spans="1:18" ht="16.5" thickBot="1" x14ac:dyDescent="0.3">
      <c r="A34" s="63"/>
      <c r="B34" s="69"/>
      <c r="C34" s="20" t="s">
        <v>72</v>
      </c>
      <c r="D34" s="19">
        <v>58000</v>
      </c>
      <c r="E34" s="19">
        <v>5000</v>
      </c>
      <c r="F34" s="19">
        <v>37000</v>
      </c>
      <c r="G34" s="19"/>
      <c r="H34" s="19"/>
      <c r="I34" s="19">
        <v>12559.71</v>
      </c>
      <c r="J34" s="27">
        <f t="shared" si="0"/>
        <v>112559.70999999999</v>
      </c>
      <c r="K34" s="32">
        <v>58000</v>
      </c>
      <c r="L34" s="32">
        <v>5000</v>
      </c>
      <c r="M34" s="32">
        <v>37000</v>
      </c>
      <c r="N34" s="32"/>
      <c r="O34" s="32"/>
      <c r="P34" s="32">
        <v>16609.09</v>
      </c>
      <c r="Q34" s="27">
        <f t="shared" si="4"/>
        <v>116609.09</v>
      </c>
      <c r="R34" s="30"/>
    </row>
    <row r="35" spans="1:18" ht="16.5" thickBot="1" x14ac:dyDescent="0.3">
      <c r="A35" s="63"/>
      <c r="B35" s="69"/>
      <c r="C35" s="20" t="s">
        <v>82</v>
      </c>
      <c r="D35" s="19"/>
      <c r="E35" s="19">
        <v>184500</v>
      </c>
      <c r="F35" s="19">
        <v>204500</v>
      </c>
      <c r="G35" s="19"/>
      <c r="H35" s="19"/>
      <c r="I35" s="19"/>
      <c r="J35" s="27">
        <f t="shared" si="0"/>
        <v>389000</v>
      </c>
      <c r="K35" s="32"/>
      <c r="L35" s="32">
        <v>184500</v>
      </c>
      <c r="M35" s="32">
        <v>204500</v>
      </c>
      <c r="N35" s="32"/>
      <c r="O35" s="32"/>
      <c r="P35" s="32"/>
      <c r="Q35" s="27">
        <f t="shared" si="4"/>
        <v>389000</v>
      </c>
      <c r="R35" s="30"/>
    </row>
    <row r="36" spans="1:18" ht="16.5" thickBot="1" x14ac:dyDescent="0.3">
      <c r="A36" s="63"/>
      <c r="B36" s="69"/>
      <c r="C36" s="20" t="s">
        <v>84</v>
      </c>
      <c r="D36" s="19"/>
      <c r="E36" s="19"/>
      <c r="F36" s="19">
        <v>36000</v>
      </c>
      <c r="G36" s="19"/>
      <c r="H36" s="19"/>
      <c r="I36" s="19"/>
      <c r="J36" s="27">
        <f t="shared" si="0"/>
        <v>36000</v>
      </c>
      <c r="K36" s="32"/>
      <c r="L36" s="32"/>
      <c r="M36" s="32">
        <v>35025</v>
      </c>
      <c r="N36" s="32"/>
      <c r="O36" s="32"/>
      <c r="P36" s="32"/>
      <c r="Q36" s="27">
        <f t="shared" si="4"/>
        <v>35025</v>
      </c>
      <c r="R36" s="30"/>
    </row>
    <row r="37" spans="1:18" ht="16.5" thickBot="1" x14ac:dyDescent="0.3">
      <c r="A37" s="63"/>
      <c r="B37" s="70"/>
      <c r="C37" s="20" t="s">
        <v>63</v>
      </c>
      <c r="D37" s="19"/>
      <c r="E37" s="19"/>
      <c r="F37" s="19">
        <v>28125</v>
      </c>
      <c r="G37" s="19"/>
      <c r="H37" s="19"/>
      <c r="I37" s="19"/>
      <c r="J37" s="27">
        <f t="shared" si="0"/>
        <v>28125</v>
      </c>
      <c r="K37" s="32"/>
      <c r="L37" s="32"/>
      <c r="M37" s="19">
        <v>28125</v>
      </c>
      <c r="N37" s="32"/>
      <c r="O37" s="32"/>
      <c r="P37" s="32"/>
      <c r="Q37" s="27">
        <f t="shared" si="4"/>
        <v>28125</v>
      </c>
      <c r="R37" s="30"/>
    </row>
    <row r="38" spans="1:18" ht="16.5" thickBot="1" x14ac:dyDescent="0.3">
      <c r="A38" s="62" t="s">
        <v>14</v>
      </c>
      <c r="B38" s="62"/>
      <c r="C38" s="62"/>
      <c r="D38" s="31">
        <f t="shared" ref="D38:Q38" si="6">SUM(D11:D37)</f>
        <v>3541395.2800000003</v>
      </c>
      <c r="E38" s="31">
        <f t="shared" si="6"/>
        <v>229500</v>
      </c>
      <c r="F38" s="31">
        <f t="shared" si="6"/>
        <v>7540001</v>
      </c>
      <c r="G38" s="31">
        <f t="shared" si="6"/>
        <v>3914692.7199999997</v>
      </c>
      <c r="H38" s="31">
        <f t="shared" si="6"/>
        <v>297348.08999999997</v>
      </c>
      <c r="I38" s="31">
        <f t="shared" si="6"/>
        <v>1734260.3499999999</v>
      </c>
      <c r="J38" s="31">
        <f t="shared" si="6"/>
        <v>17257197.440000001</v>
      </c>
      <c r="K38" s="31">
        <f t="shared" si="6"/>
        <v>3587097.99</v>
      </c>
      <c r="L38" s="31">
        <f t="shared" si="6"/>
        <v>226562.41</v>
      </c>
      <c r="M38" s="31">
        <f t="shared" si="6"/>
        <v>7284564.9000000004</v>
      </c>
      <c r="N38" s="31">
        <f t="shared" si="6"/>
        <v>3722494.9099999997</v>
      </c>
      <c r="O38" s="31">
        <f t="shared" si="6"/>
        <v>297348.08999999997</v>
      </c>
      <c r="P38" s="31">
        <f t="shared" si="6"/>
        <v>1648946.25</v>
      </c>
      <c r="Q38" s="31">
        <f t="shared" si="6"/>
        <v>16767014.550000001</v>
      </c>
      <c r="R38" s="17">
        <f>Q38/J38*100</f>
        <v>97.159545217557636</v>
      </c>
    </row>
    <row r="39" spans="1:18" ht="74.25" customHeight="1" thickBot="1" x14ac:dyDescent="0.3">
      <c r="A39" s="68" t="s">
        <v>15</v>
      </c>
      <c r="B39" s="68" t="s">
        <v>27</v>
      </c>
      <c r="C39" s="48" t="s">
        <v>86</v>
      </c>
      <c r="D39" s="18"/>
      <c r="E39" s="18"/>
      <c r="F39" s="32">
        <v>163000</v>
      </c>
      <c r="G39" s="18"/>
      <c r="H39" s="18"/>
      <c r="I39" s="18"/>
      <c r="J39" s="27">
        <f t="shared" si="0"/>
        <v>163000</v>
      </c>
      <c r="K39" s="18"/>
      <c r="L39" s="18"/>
      <c r="M39" s="32">
        <v>161050.76</v>
      </c>
      <c r="N39" s="18"/>
      <c r="O39" s="18"/>
      <c r="P39" s="18"/>
      <c r="Q39" s="27">
        <f>SUM(K39:P39)</f>
        <v>161050.76</v>
      </c>
      <c r="R39" s="30"/>
    </row>
    <row r="40" spans="1:18" ht="74.25" customHeight="1" thickBot="1" x14ac:dyDescent="0.3">
      <c r="A40" s="69"/>
      <c r="B40" s="69"/>
      <c r="C40" s="20" t="s">
        <v>54</v>
      </c>
      <c r="D40" s="32"/>
      <c r="E40" s="32"/>
      <c r="F40" s="32">
        <v>60000</v>
      </c>
      <c r="G40" s="32"/>
      <c r="H40" s="32"/>
      <c r="I40" s="32"/>
      <c r="J40" s="27">
        <f t="shared" si="0"/>
        <v>60000</v>
      </c>
      <c r="K40" s="32"/>
      <c r="L40" s="32"/>
      <c r="M40" s="32">
        <v>42697.22</v>
      </c>
      <c r="N40" s="32"/>
      <c r="O40" s="32"/>
      <c r="P40" s="32"/>
      <c r="Q40" s="27">
        <f>SUM(K40:P40)</f>
        <v>42697.22</v>
      </c>
      <c r="R40" s="30"/>
    </row>
    <row r="41" spans="1:18" ht="74.25" customHeight="1" thickBot="1" x14ac:dyDescent="0.3">
      <c r="A41" s="70"/>
      <c r="B41" s="70"/>
      <c r="C41" s="20" t="s">
        <v>103</v>
      </c>
      <c r="D41" s="32"/>
      <c r="E41" s="32">
        <v>30000</v>
      </c>
      <c r="F41" s="32">
        <v>30000</v>
      </c>
      <c r="G41" s="32"/>
      <c r="H41" s="32"/>
      <c r="I41" s="32"/>
      <c r="J41" s="27">
        <f t="shared" si="0"/>
        <v>60000</v>
      </c>
      <c r="K41" s="32"/>
      <c r="L41" s="32">
        <v>30000</v>
      </c>
      <c r="M41" s="32">
        <v>1650</v>
      </c>
      <c r="N41" s="32"/>
      <c r="O41" s="32"/>
      <c r="P41" s="32"/>
      <c r="Q41" s="27"/>
      <c r="R41" s="30"/>
    </row>
    <row r="42" spans="1:18" ht="16.5" thickBot="1" x14ac:dyDescent="0.3">
      <c r="A42" s="62" t="s">
        <v>16</v>
      </c>
      <c r="B42" s="62"/>
      <c r="C42" s="62"/>
      <c r="D42" s="31">
        <f t="shared" ref="D42:I42" si="7">SUM(D39:D41)</f>
        <v>0</v>
      </c>
      <c r="E42" s="31">
        <f t="shared" si="7"/>
        <v>30000</v>
      </c>
      <c r="F42" s="31">
        <f t="shared" si="7"/>
        <v>253000</v>
      </c>
      <c r="G42" s="31">
        <f t="shared" si="7"/>
        <v>0</v>
      </c>
      <c r="H42" s="31">
        <f t="shared" si="7"/>
        <v>0</v>
      </c>
      <c r="I42" s="31">
        <f t="shared" si="7"/>
        <v>0</v>
      </c>
      <c r="J42" s="31">
        <f>SUM(J39:J41)</f>
        <v>283000</v>
      </c>
      <c r="K42" s="31">
        <f t="shared" ref="K42:Q42" si="8">SUM(K39:K41)</f>
        <v>0</v>
      </c>
      <c r="L42" s="31">
        <f t="shared" si="8"/>
        <v>30000</v>
      </c>
      <c r="M42" s="31">
        <f t="shared" si="8"/>
        <v>205397.98</v>
      </c>
      <c r="N42" s="31">
        <f t="shared" si="8"/>
        <v>0</v>
      </c>
      <c r="O42" s="31">
        <f t="shared" si="8"/>
        <v>0</v>
      </c>
      <c r="P42" s="31">
        <f t="shared" si="8"/>
        <v>0</v>
      </c>
      <c r="Q42" s="31">
        <f t="shared" si="8"/>
        <v>203747.98</v>
      </c>
      <c r="R42" s="17">
        <f>Q42/J42*100</f>
        <v>71.995752650176684</v>
      </c>
    </row>
    <row r="43" spans="1:18" ht="24" customHeight="1" thickBot="1" x14ac:dyDescent="0.3">
      <c r="A43" s="61" t="s">
        <v>33</v>
      </c>
      <c r="B43" s="61"/>
      <c r="C43" s="61"/>
      <c r="D43" s="33">
        <f t="shared" ref="D43:I43" si="9">+D6+D10+D38+D42</f>
        <v>3541395.2800000003</v>
      </c>
      <c r="E43" s="33">
        <f t="shared" si="9"/>
        <v>259500</v>
      </c>
      <c r="F43" s="33">
        <f t="shared" si="9"/>
        <v>8052501</v>
      </c>
      <c r="G43" s="33">
        <f t="shared" si="9"/>
        <v>4139292.7199999997</v>
      </c>
      <c r="H43" s="33">
        <f t="shared" si="9"/>
        <v>297348.08999999997</v>
      </c>
      <c r="I43" s="33">
        <f t="shared" si="9"/>
        <v>1734260.3499999999</v>
      </c>
      <c r="J43" s="16">
        <f>J6+J10+J38+J42</f>
        <v>18024297.440000001</v>
      </c>
      <c r="K43" s="33">
        <f t="shared" ref="K43:P43" si="10">+K6+K10+K38+K42</f>
        <v>3587097.99</v>
      </c>
      <c r="L43" s="33">
        <f t="shared" si="10"/>
        <v>256562.41</v>
      </c>
      <c r="M43" s="33">
        <f t="shared" si="10"/>
        <v>7619486.9400000004</v>
      </c>
      <c r="N43" s="33">
        <f t="shared" si="10"/>
        <v>3839951.3499999996</v>
      </c>
      <c r="O43" s="33">
        <f t="shared" si="10"/>
        <v>297348.08999999997</v>
      </c>
      <c r="P43" s="33">
        <f t="shared" si="10"/>
        <v>1648946.25</v>
      </c>
      <c r="Q43" s="16">
        <f>Q6+Q10+Q38+Q42</f>
        <v>17217743.030000001</v>
      </c>
      <c r="R43" s="17">
        <f>Q43/J43*100</f>
        <v>95.525182533827518</v>
      </c>
    </row>
    <row r="46" spans="1:18" x14ac:dyDescent="0.25">
      <c r="K46" s="2"/>
      <c r="L46" s="2"/>
      <c r="N46" s="2"/>
      <c r="O46" s="2"/>
      <c r="P46" s="2"/>
    </row>
    <row r="47" spans="1:18" x14ac:dyDescent="0.25">
      <c r="K47" s="2"/>
      <c r="L47" s="2"/>
      <c r="N47" s="2"/>
      <c r="O47" s="2"/>
      <c r="P47" s="2"/>
    </row>
  </sheetData>
  <mergeCells count="23">
    <mergeCell ref="A10:C10"/>
    <mergeCell ref="A38:C38"/>
    <mergeCell ref="A7:A9"/>
    <mergeCell ref="B7:B9"/>
    <mergeCell ref="B39:B41"/>
    <mergeCell ref="A39:A41"/>
    <mergeCell ref="B11:B37"/>
    <mergeCell ref="A43:C43"/>
    <mergeCell ref="A42:C42"/>
    <mergeCell ref="A11:A37"/>
    <mergeCell ref="R1:R4"/>
    <mergeCell ref="Q2:Q4"/>
    <mergeCell ref="A6:C6"/>
    <mergeCell ref="A1:A4"/>
    <mergeCell ref="B1:B4"/>
    <mergeCell ref="C1:C4"/>
    <mergeCell ref="D1:J1"/>
    <mergeCell ref="K1:Q1"/>
    <mergeCell ref="H2:H4"/>
    <mergeCell ref="I2:I4"/>
    <mergeCell ref="J2:J4"/>
    <mergeCell ref="O2:O4"/>
    <mergeCell ref="P2:P4"/>
  </mergeCells>
  <printOptions horizontalCentered="1"/>
  <pageMargins left="0.15748031496062992" right="0.23622047244094491" top="0.47244094488188981" bottom="0.39370078740157483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topLeftCell="A22" zoomScale="86" zoomScaleNormal="86" workbookViewId="0">
      <selection activeCell="D47" sqref="D47"/>
    </sheetView>
  </sheetViews>
  <sheetFormatPr defaultRowHeight="15" x14ac:dyDescent="0.25"/>
  <cols>
    <col min="1" max="1" width="4" customWidth="1"/>
    <col min="2" max="2" width="21.28515625" customWidth="1"/>
    <col min="3" max="3" width="14.28515625" customWidth="1"/>
    <col min="4" max="4" width="16" customWidth="1"/>
    <col min="5" max="5" width="36.85546875" customWidth="1"/>
    <col min="6" max="7" width="15" customWidth="1"/>
  </cols>
  <sheetData>
    <row r="1" spans="1:10" ht="22.5" customHeight="1" thickBot="1" x14ac:dyDescent="0.3">
      <c r="A1" s="77" t="s">
        <v>30</v>
      </c>
      <c r="B1" s="78" t="s">
        <v>17</v>
      </c>
      <c r="C1" s="39" t="s">
        <v>38</v>
      </c>
      <c r="D1" s="40" t="s">
        <v>29</v>
      </c>
      <c r="E1" s="77" t="s">
        <v>20</v>
      </c>
      <c r="F1" s="76" t="s">
        <v>31</v>
      </c>
      <c r="G1" s="76" t="s">
        <v>58</v>
      </c>
    </row>
    <row r="2" spans="1:10" ht="15.75" hidden="1" customHeight="1" thickBot="1" x14ac:dyDescent="0.3">
      <c r="A2" s="77"/>
      <c r="B2" s="78"/>
      <c r="C2" s="39"/>
      <c r="D2" s="40"/>
      <c r="E2" s="77"/>
      <c r="F2" s="76"/>
      <c r="G2" s="76"/>
    </row>
    <row r="3" spans="1:10" ht="42" customHeight="1" thickBot="1" x14ac:dyDescent="0.3">
      <c r="A3" s="79" t="s">
        <v>10</v>
      </c>
      <c r="B3" s="79" t="s">
        <v>18</v>
      </c>
      <c r="C3" s="86" t="s">
        <v>40</v>
      </c>
      <c r="D3" s="79" t="s">
        <v>43</v>
      </c>
      <c r="E3" s="81" t="s">
        <v>68</v>
      </c>
      <c r="F3" s="80"/>
      <c r="G3" s="80"/>
    </row>
    <row r="4" spans="1:10" ht="42" customHeight="1" thickBot="1" x14ac:dyDescent="0.3">
      <c r="A4" s="79"/>
      <c r="B4" s="79"/>
      <c r="C4" s="86"/>
      <c r="D4" s="79"/>
      <c r="E4" s="82"/>
      <c r="F4" s="80"/>
      <c r="G4" s="80"/>
      <c r="I4" s="38"/>
      <c r="J4" s="38"/>
    </row>
    <row r="5" spans="1:10" ht="19.5" customHeight="1" thickBot="1" x14ac:dyDescent="0.3">
      <c r="A5" s="71" t="s">
        <v>11</v>
      </c>
      <c r="B5" s="71"/>
      <c r="C5" s="71"/>
      <c r="D5" s="71"/>
      <c r="E5" s="71"/>
      <c r="F5" s="6">
        <v>43500</v>
      </c>
      <c r="G5" s="6">
        <v>43461.15</v>
      </c>
    </row>
    <row r="6" spans="1:10" ht="32.25" customHeight="1" thickBot="1" x14ac:dyDescent="0.3">
      <c r="A6" s="73" t="s">
        <v>80</v>
      </c>
      <c r="B6" s="73" t="s">
        <v>21</v>
      </c>
      <c r="C6" s="87"/>
      <c r="D6" s="73" t="s">
        <v>69</v>
      </c>
      <c r="E6" s="3" t="s">
        <v>66</v>
      </c>
      <c r="F6" s="83"/>
      <c r="G6" s="83"/>
    </row>
    <row r="7" spans="1:10" ht="38.25" customHeight="1" thickBot="1" x14ac:dyDescent="0.3">
      <c r="A7" s="74"/>
      <c r="B7" s="74"/>
      <c r="C7" s="88"/>
      <c r="D7" s="74"/>
      <c r="E7" s="54" t="s">
        <v>67</v>
      </c>
      <c r="F7" s="84"/>
      <c r="G7" s="84"/>
    </row>
    <row r="8" spans="1:10" ht="38.25" customHeight="1" thickBot="1" x14ac:dyDescent="0.3">
      <c r="A8" s="75"/>
      <c r="B8" s="75"/>
      <c r="C8" s="89"/>
      <c r="D8" s="75"/>
      <c r="E8" s="54" t="s">
        <v>99</v>
      </c>
      <c r="F8" s="85"/>
      <c r="G8" s="85"/>
    </row>
    <row r="9" spans="1:10" ht="15.75" customHeight="1" thickBot="1" x14ac:dyDescent="0.3">
      <c r="A9" s="71" t="s">
        <v>12</v>
      </c>
      <c r="B9" s="71"/>
      <c r="C9" s="71"/>
      <c r="D9" s="71"/>
      <c r="E9" s="71"/>
      <c r="F9" s="6">
        <v>440600</v>
      </c>
      <c r="G9" s="6">
        <v>203519.35</v>
      </c>
    </row>
    <row r="10" spans="1:10" ht="24.75" customHeight="1" thickBot="1" x14ac:dyDescent="0.3">
      <c r="A10" s="73" t="s">
        <v>81</v>
      </c>
      <c r="B10" s="73" t="s">
        <v>48</v>
      </c>
      <c r="C10" s="73" t="s">
        <v>62</v>
      </c>
      <c r="D10" s="73" t="s">
        <v>62</v>
      </c>
      <c r="E10" s="47" t="s">
        <v>23</v>
      </c>
      <c r="F10" s="83"/>
      <c r="G10" s="83"/>
    </row>
    <row r="11" spans="1:10" ht="24.75" thickBot="1" x14ac:dyDescent="0.3">
      <c r="A11" s="74"/>
      <c r="B11" s="74"/>
      <c r="C11" s="74"/>
      <c r="D11" s="74"/>
      <c r="E11" s="47" t="s">
        <v>70</v>
      </c>
      <c r="F11" s="84"/>
      <c r="G11" s="84"/>
    </row>
    <row r="12" spans="1:10" ht="36.75" thickBot="1" x14ac:dyDescent="0.3">
      <c r="A12" s="74"/>
      <c r="B12" s="74"/>
      <c r="C12" s="74"/>
      <c r="D12" s="74"/>
      <c r="E12" s="47" t="s">
        <v>37</v>
      </c>
      <c r="F12" s="84"/>
      <c r="G12" s="84"/>
    </row>
    <row r="13" spans="1:10" ht="24.75" thickBot="1" x14ac:dyDescent="0.3">
      <c r="A13" s="74"/>
      <c r="B13" s="74"/>
      <c r="C13" s="74"/>
      <c r="D13" s="74"/>
      <c r="E13" s="47" t="s">
        <v>85</v>
      </c>
      <c r="F13" s="84"/>
      <c r="G13" s="84"/>
    </row>
    <row r="14" spans="1:10" ht="15.75" thickBot="1" x14ac:dyDescent="0.3">
      <c r="A14" s="74"/>
      <c r="B14" s="74"/>
      <c r="C14" s="74"/>
      <c r="D14" s="74"/>
      <c r="E14" s="49" t="s">
        <v>84</v>
      </c>
      <c r="F14" s="84"/>
      <c r="G14" s="84"/>
    </row>
    <row r="15" spans="1:10" ht="15.75" thickBot="1" x14ac:dyDescent="0.3">
      <c r="A15" s="74"/>
      <c r="B15" s="74"/>
      <c r="C15" s="74"/>
      <c r="D15" s="74"/>
      <c r="E15" s="47" t="s">
        <v>65</v>
      </c>
      <c r="F15" s="84"/>
      <c r="G15" s="84"/>
    </row>
    <row r="16" spans="1:10" ht="48.75" thickBot="1" x14ac:dyDescent="0.3">
      <c r="A16" s="74"/>
      <c r="B16" s="74"/>
      <c r="C16" s="74"/>
      <c r="D16" s="74"/>
      <c r="E16" s="47" t="s">
        <v>24</v>
      </c>
      <c r="F16" s="84"/>
      <c r="G16" s="84"/>
    </row>
    <row r="17" spans="1:7" ht="15.75" thickBot="1" x14ac:dyDescent="0.3">
      <c r="A17" s="74"/>
      <c r="B17" s="74"/>
      <c r="C17" s="74"/>
      <c r="D17" s="74"/>
      <c r="E17" s="47" t="s">
        <v>102</v>
      </c>
      <c r="F17" s="84"/>
      <c r="G17" s="84"/>
    </row>
    <row r="18" spans="1:7" ht="24.75" thickBot="1" x14ac:dyDescent="0.3">
      <c r="A18" s="74"/>
      <c r="B18" s="74"/>
      <c r="C18" s="74"/>
      <c r="D18" s="74"/>
      <c r="E18" s="47" t="s">
        <v>26</v>
      </c>
      <c r="F18" s="84"/>
      <c r="G18" s="84"/>
    </row>
    <row r="19" spans="1:7" ht="15.75" thickBot="1" x14ac:dyDescent="0.3">
      <c r="A19" s="74"/>
      <c r="B19" s="74"/>
      <c r="C19" s="74"/>
      <c r="D19" s="74"/>
      <c r="E19" s="47" t="s">
        <v>60</v>
      </c>
      <c r="F19" s="84"/>
      <c r="G19" s="84"/>
    </row>
    <row r="20" spans="1:7" ht="15.75" thickBot="1" x14ac:dyDescent="0.3">
      <c r="A20" s="74"/>
      <c r="B20" s="74"/>
      <c r="C20" s="74"/>
      <c r="D20" s="74"/>
      <c r="E20" s="47" t="s">
        <v>75</v>
      </c>
      <c r="F20" s="84"/>
      <c r="G20" s="84"/>
    </row>
    <row r="21" spans="1:7" ht="15.75" thickBot="1" x14ac:dyDescent="0.3">
      <c r="A21" s="74"/>
      <c r="B21" s="74"/>
      <c r="C21" s="74"/>
      <c r="D21" s="74"/>
      <c r="E21" s="47" t="s">
        <v>74</v>
      </c>
      <c r="F21" s="84"/>
      <c r="G21" s="84"/>
    </row>
    <row r="22" spans="1:7" ht="15.75" thickBot="1" x14ac:dyDescent="0.3">
      <c r="A22" s="74"/>
      <c r="B22" s="74"/>
      <c r="C22" s="74"/>
      <c r="D22" s="74"/>
      <c r="E22" s="47" t="s">
        <v>64</v>
      </c>
      <c r="F22" s="84"/>
      <c r="G22" s="84"/>
    </row>
    <row r="23" spans="1:7" ht="15.75" thickBot="1" x14ac:dyDescent="0.3">
      <c r="A23" s="74"/>
      <c r="B23" s="74"/>
      <c r="C23" s="74"/>
      <c r="D23" s="74"/>
      <c r="E23" s="47" t="s">
        <v>63</v>
      </c>
      <c r="F23" s="84"/>
      <c r="G23" s="84"/>
    </row>
    <row r="24" spans="1:7" ht="15.75" thickBot="1" x14ac:dyDescent="0.3">
      <c r="A24" s="74"/>
      <c r="B24" s="74"/>
      <c r="C24" s="74"/>
      <c r="D24" s="74"/>
      <c r="E24" s="47" t="s">
        <v>71</v>
      </c>
      <c r="F24" s="84"/>
      <c r="G24" s="84"/>
    </row>
    <row r="25" spans="1:7" ht="36.75" thickBot="1" x14ac:dyDescent="0.3">
      <c r="A25" s="74"/>
      <c r="B25" s="74"/>
      <c r="C25" s="74"/>
      <c r="D25" s="74"/>
      <c r="E25" s="47" t="s">
        <v>96</v>
      </c>
      <c r="F25" s="84"/>
      <c r="G25" s="84"/>
    </row>
    <row r="26" spans="1:7" ht="24.75" thickBot="1" x14ac:dyDescent="0.3">
      <c r="A26" s="74"/>
      <c r="B26" s="74"/>
      <c r="C26" s="74"/>
      <c r="D26" s="74"/>
      <c r="E26" s="47" t="s">
        <v>93</v>
      </c>
      <c r="F26" s="84"/>
      <c r="G26" s="84"/>
    </row>
    <row r="27" spans="1:7" ht="36.75" thickBot="1" x14ac:dyDescent="0.3">
      <c r="A27" s="74"/>
      <c r="B27" s="74"/>
      <c r="C27" s="74"/>
      <c r="D27" s="74"/>
      <c r="E27" s="49" t="s">
        <v>94</v>
      </c>
      <c r="F27" s="84"/>
      <c r="G27" s="84"/>
    </row>
    <row r="28" spans="1:7" ht="15.75" thickBot="1" x14ac:dyDescent="0.3">
      <c r="A28" s="74"/>
      <c r="B28" s="74"/>
      <c r="C28" s="74"/>
      <c r="D28" s="75"/>
      <c r="E28" s="49" t="s">
        <v>95</v>
      </c>
      <c r="F28" s="84"/>
      <c r="G28" s="84"/>
    </row>
    <row r="29" spans="1:7" ht="29.25" customHeight="1" thickBot="1" x14ac:dyDescent="0.3">
      <c r="A29" s="74"/>
      <c r="B29" s="74"/>
      <c r="C29" s="74"/>
      <c r="D29" s="73" t="s">
        <v>46</v>
      </c>
      <c r="E29" s="3" t="s">
        <v>59</v>
      </c>
      <c r="F29" s="84"/>
      <c r="G29" s="84"/>
    </row>
    <row r="30" spans="1:7" ht="29.25" customHeight="1" thickBot="1" x14ac:dyDescent="0.3">
      <c r="A30" s="74"/>
      <c r="B30" s="74"/>
      <c r="C30" s="74"/>
      <c r="D30" s="74"/>
      <c r="E30" s="3" t="s">
        <v>25</v>
      </c>
      <c r="F30" s="84"/>
      <c r="G30" s="84"/>
    </row>
    <row r="31" spans="1:7" ht="29.25" customHeight="1" thickBot="1" x14ac:dyDescent="0.3">
      <c r="A31" s="74"/>
      <c r="B31" s="74"/>
      <c r="C31" s="74"/>
      <c r="D31" s="74"/>
      <c r="E31" s="54" t="s">
        <v>100</v>
      </c>
      <c r="F31" s="84"/>
      <c r="G31" s="84"/>
    </row>
    <row r="32" spans="1:7" ht="29.25" customHeight="1" thickBot="1" x14ac:dyDescent="0.3">
      <c r="A32" s="74"/>
      <c r="B32" s="74"/>
      <c r="C32" s="74"/>
      <c r="D32" s="74"/>
      <c r="E32" s="54" t="s">
        <v>101</v>
      </c>
      <c r="F32" s="84"/>
      <c r="G32" s="84"/>
    </row>
    <row r="33" spans="1:7" ht="29.25" customHeight="1" thickBot="1" x14ac:dyDescent="0.3">
      <c r="A33" s="74"/>
      <c r="B33" s="74"/>
      <c r="C33" s="74"/>
      <c r="D33" s="74"/>
      <c r="E33" s="47" t="s">
        <v>83</v>
      </c>
      <c r="F33" s="84"/>
      <c r="G33" s="84"/>
    </row>
    <row r="34" spans="1:7" ht="29.25" customHeight="1" thickBot="1" x14ac:dyDescent="0.3">
      <c r="A34" s="74"/>
      <c r="B34" s="74"/>
      <c r="C34" s="74"/>
      <c r="D34" s="74"/>
      <c r="E34" s="3" t="s">
        <v>97</v>
      </c>
      <c r="F34" s="84"/>
      <c r="G34" s="84"/>
    </row>
    <row r="35" spans="1:7" ht="29.25" customHeight="1" thickBot="1" x14ac:dyDescent="0.3">
      <c r="A35" s="74"/>
      <c r="B35" s="74"/>
      <c r="C35" s="74"/>
      <c r="D35" s="74"/>
      <c r="E35" s="3" t="s">
        <v>49</v>
      </c>
      <c r="F35" s="84"/>
      <c r="G35" s="84"/>
    </row>
    <row r="36" spans="1:7" ht="29.25" customHeight="1" thickBot="1" x14ac:dyDescent="0.3">
      <c r="A36" s="75"/>
      <c r="B36" s="75"/>
      <c r="C36" s="75"/>
      <c r="D36" s="75"/>
      <c r="E36" s="49" t="s">
        <v>82</v>
      </c>
      <c r="F36" s="85"/>
      <c r="G36" s="85"/>
    </row>
    <row r="37" spans="1:7" ht="17.25" customHeight="1" thickBot="1" x14ac:dyDescent="0.3">
      <c r="A37" s="71" t="s">
        <v>14</v>
      </c>
      <c r="B37" s="71"/>
      <c r="C37" s="71"/>
      <c r="D37" s="71"/>
      <c r="E37" s="71"/>
      <c r="F37" s="6">
        <v>17257197.440000001</v>
      </c>
      <c r="G37" s="6">
        <v>16767014.550000001</v>
      </c>
    </row>
    <row r="38" spans="1:7" ht="36.75" thickBot="1" x14ac:dyDescent="0.3">
      <c r="A38" s="72" t="s">
        <v>15</v>
      </c>
      <c r="B38" s="73" t="s">
        <v>28</v>
      </c>
      <c r="C38" s="87" t="s">
        <v>41</v>
      </c>
      <c r="D38" s="72" t="s">
        <v>79</v>
      </c>
      <c r="E38" s="3" t="s">
        <v>86</v>
      </c>
      <c r="F38" s="80"/>
      <c r="G38" s="80"/>
    </row>
    <row r="39" spans="1:7" ht="38.25" customHeight="1" thickBot="1" x14ac:dyDescent="0.3">
      <c r="A39" s="72"/>
      <c r="B39" s="74"/>
      <c r="C39" s="88"/>
      <c r="D39" s="72"/>
      <c r="E39" s="54" t="s">
        <v>54</v>
      </c>
      <c r="F39" s="80"/>
      <c r="G39" s="80"/>
    </row>
    <row r="40" spans="1:7" ht="38.25" customHeight="1" thickBot="1" x14ac:dyDescent="0.3">
      <c r="A40" s="72"/>
      <c r="B40" s="75"/>
      <c r="C40" s="89"/>
      <c r="D40" s="72"/>
      <c r="E40" s="4" t="s">
        <v>103</v>
      </c>
      <c r="F40" s="80"/>
      <c r="G40" s="80"/>
    </row>
    <row r="41" spans="1:7" ht="14.25" customHeight="1" thickBot="1" x14ac:dyDescent="0.3">
      <c r="A41" s="71" t="s">
        <v>16</v>
      </c>
      <c r="B41" s="71"/>
      <c r="C41" s="71"/>
      <c r="D41" s="71"/>
      <c r="E41" s="71"/>
      <c r="F41" s="6">
        <v>283000</v>
      </c>
      <c r="G41" s="6">
        <v>203747.98</v>
      </c>
    </row>
    <row r="42" spans="1:7" ht="21.75" customHeight="1" thickBot="1" x14ac:dyDescent="0.3">
      <c r="A42" s="41" t="s">
        <v>32</v>
      </c>
      <c r="B42" s="41"/>
      <c r="C42" s="41"/>
      <c r="D42" s="41"/>
      <c r="E42" s="41"/>
      <c r="F42" s="5">
        <f>F5+F9+F37+F41</f>
        <v>18024297.440000001</v>
      </c>
      <c r="G42" s="5">
        <f>G5+G9+G37+G41</f>
        <v>17217743.030000001</v>
      </c>
    </row>
    <row r="45" spans="1:7" x14ac:dyDescent="0.25">
      <c r="F45" s="38"/>
      <c r="G45" s="38"/>
    </row>
  </sheetData>
  <mergeCells count="35">
    <mergeCell ref="G10:G36"/>
    <mergeCell ref="F10:F36"/>
    <mergeCell ref="F38:F40"/>
    <mergeCell ref="G38:G40"/>
    <mergeCell ref="D10:D28"/>
    <mergeCell ref="D29:D36"/>
    <mergeCell ref="A3:A4"/>
    <mergeCell ref="F3:F4"/>
    <mergeCell ref="G3:G4"/>
    <mergeCell ref="E3:E4"/>
    <mergeCell ref="A6:A8"/>
    <mergeCell ref="G6:G8"/>
    <mergeCell ref="F6:F8"/>
    <mergeCell ref="D3:D4"/>
    <mergeCell ref="C3:C4"/>
    <mergeCell ref="B3:B4"/>
    <mergeCell ref="B6:B8"/>
    <mergeCell ref="C6:C8"/>
    <mergeCell ref="D6:D8"/>
    <mergeCell ref="F1:F2"/>
    <mergeCell ref="G1:G2"/>
    <mergeCell ref="A1:A2"/>
    <mergeCell ref="B1:B2"/>
    <mergeCell ref="E1:E2"/>
    <mergeCell ref="A41:E41"/>
    <mergeCell ref="A5:E5"/>
    <mergeCell ref="A9:E9"/>
    <mergeCell ref="A37:E37"/>
    <mergeCell ref="A38:A40"/>
    <mergeCell ref="D38:D40"/>
    <mergeCell ref="A10:A36"/>
    <mergeCell ref="B10:B36"/>
    <mergeCell ref="C10:C36"/>
    <mergeCell ref="C38:C40"/>
    <mergeCell ref="B38:B40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40"/>
  <sheetViews>
    <sheetView tabSelected="1" workbookViewId="0">
      <selection activeCell="J40" sqref="J40"/>
    </sheetView>
  </sheetViews>
  <sheetFormatPr defaultRowHeight="15" x14ac:dyDescent="0.25"/>
  <cols>
    <col min="1" max="1" width="2.28515625" customWidth="1"/>
    <col min="2" max="2" width="4" customWidth="1"/>
    <col min="3" max="3" width="13.7109375" customWidth="1"/>
    <col min="4" max="4" width="11.7109375" customWidth="1"/>
    <col min="5" max="5" width="17.140625" customWidth="1"/>
    <col min="6" max="6" width="35.7109375" customWidth="1"/>
    <col min="7" max="7" width="7.7109375" customWidth="1"/>
    <col min="8" max="8" width="15" customWidth="1"/>
  </cols>
  <sheetData>
    <row r="1" spans="2:8" x14ac:dyDescent="0.25">
      <c r="B1" s="100" t="s">
        <v>55</v>
      </c>
      <c r="C1" s="100" t="s">
        <v>17</v>
      </c>
      <c r="D1" s="104" t="s">
        <v>38</v>
      </c>
      <c r="E1" s="100" t="s">
        <v>29</v>
      </c>
      <c r="F1" s="100" t="s">
        <v>20</v>
      </c>
      <c r="G1" s="102" t="s">
        <v>50</v>
      </c>
      <c r="H1" s="97" t="s">
        <v>104</v>
      </c>
    </row>
    <row r="2" spans="2:8" ht="34.15" customHeight="1" thickBot="1" x14ac:dyDescent="0.3">
      <c r="B2" s="101"/>
      <c r="C2" s="101"/>
      <c r="D2" s="105"/>
      <c r="E2" s="101"/>
      <c r="F2" s="101"/>
      <c r="G2" s="103"/>
      <c r="H2" s="98"/>
    </row>
    <row r="3" spans="2:8" ht="54.75" customHeight="1" x14ac:dyDescent="0.25">
      <c r="B3" s="111" t="s">
        <v>10</v>
      </c>
      <c r="C3" s="111" t="s">
        <v>18</v>
      </c>
      <c r="D3" s="113" t="s">
        <v>40</v>
      </c>
      <c r="E3" s="111" t="s">
        <v>43</v>
      </c>
      <c r="F3" s="43" t="s">
        <v>19</v>
      </c>
      <c r="G3" s="44" t="s">
        <v>51</v>
      </c>
      <c r="H3" s="44" t="s">
        <v>87</v>
      </c>
    </row>
    <row r="4" spans="2:8" ht="54.75" customHeight="1" x14ac:dyDescent="0.25">
      <c r="B4" s="112"/>
      <c r="C4" s="112"/>
      <c r="D4" s="114"/>
      <c r="E4" s="112"/>
      <c r="F4" s="10" t="s">
        <v>68</v>
      </c>
      <c r="G4" s="11" t="s">
        <v>52</v>
      </c>
      <c r="H4" s="11"/>
    </row>
    <row r="5" spans="2:8" ht="53.25" customHeight="1" x14ac:dyDescent="0.25">
      <c r="B5" s="94" t="s">
        <v>80</v>
      </c>
      <c r="C5" s="94" t="s">
        <v>21</v>
      </c>
      <c r="D5" s="95" t="s">
        <v>39</v>
      </c>
      <c r="E5" s="94" t="s">
        <v>44</v>
      </c>
      <c r="F5" s="21" t="s">
        <v>66</v>
      </c>
      <c r="G5" s="9"/>
      <c r="H5" s="9" t="s">
        <v>88</v>
      </c>
    </row>
    <row r="6" spans="2:8" ht="53.25" customHeight="1" x14ac:dyDescent="0.25">
      <c r="B6" s="93"/>
      <c r="C6" s="115"/>
      <c r="D6" s="117"/>
      <c r="E6" s="115"/>
      <c r="F6" s="55" t="s">
        <v>67</v>
      </c>
      <c r="G6" s="9"/>
      <c r="H6" s="9" t="s">
        <v>89</v>
      </c>
    </row>
    <row r="7" spans="2:8" ht="53.25" customHeight="1" x14ac:dyDescent="0.25">
      <c r="B7" s="57"/>
      <c r="C7" s="93"/>
      <c r="D7" s="96"/>
      <c r="E7" s="116"/>
      <c r="F7" s="58" t="s">
        <v>99</v>
      </c>
      <c r="G7" s="59"/>
      <c r="H7" s="9"/>
    </row>
    <row r="8" spans="2:8" ht="36" x14ac:dyDescent="0.25">
      <c r="B8" s="108" t="s">
        <v>13</v>
      </c>
      <c r="C8" s="94" t="s">
        <v>48</v>
      </c>
      <c r="D8" s="94" t="s">
        <v>42</v>
      </c>
      <c r="E8" s="94" t="s">
        <v>45</v>
      </c>
      <c r="F8" s="56" t="s">
        <v>85</v>
      </c>
      <c r="G8" s="9" t="s">
        <v>52</v>
      </c>
      <c r="H8" s="9" t="s">
        <v>106</v>
      </c>
    </row>
    <row r="9" spans="2:8" ht="24" x14ac:dyDescent="0.25">
      <c r="B9" s="109"/>
      <c r="C9" s="115"/>
      <c r="D9" s="115"/>
      <c r="E9" s="115"/>
      <c r="F9" s="50" t="s">
        <v>84</v>
      </c>
      <c r="G9" s="9" t="s">
        <v>52</v>
      </c>
      <c r="H9" s="9" t="s">
        <v>92</v>
      </c>
    </row>
    <row r="10" spans="2:8" ht="24" x14ac:dyDescent="0.25">
      <c r="B10" s="109"/>
      <c r="C10" s="115"/>
      <c r="D10" s="115"/>
      <c r="E10" s="115"/>
      <c r="F10" s="12" t="s">
        <v>23</v>
      </c>
      <c r="G10" s="9" t="s">
        <v>52</v>
      </c>
      <c r="H10" s="9" t="s">
        <v>90</v>
      </c>
    </row>
    <row r="11" spans="2:8" ht="24" x14ac:dyDescent="0.25">
      <c r="B11" s="109"/>
      <c r="C11" s="115"/>
      <c r="D11" s="115"/>
      <c r="E11" s="115"/>
      <c r="F11" s="46" t="s">
        <v>70</v>
      </c>
      <c r="G11" s="9" t="s">
        <v>52</v>
      </c>
      <c r="H11" s="9" t="s">
        <v>117</v>
      </c>
    </row>
    <row r="12" spans="2:8" ht="36" x14ac:dyDescent="0.25">
      <c r="B12" s="109"/>
      <c r="C12" s="115"/>
      <c r="D12" s="115"/>
      <c r="E12" s="115"/>
      <c r="F12" s="12" t="s">
        <v>107</v>
      </c>
      <c r="G12" s="9" t="s">
        <v>52</v>
      </c>
      <c r="H12" s="9" t="s">
        <v>108</v>
      </c>
    </row>
    <row r="13" spans="2:8" ht="24" x14ac:dyDescent="0.25">
      <c r="B13" s="109"/>
      <c r="C13" s="115"/>
      <c r="D13" s="115"/>
      <c r="E13" s="115"/>
      <c r="F13" s="45" t="s">
        <v>65</v>
      </c>
      <c r="G13" s="44" t="s">
        <v>52</v>
      </c>
      <c r="H13" s="44" t="s">
        <v>76</v>
      </c>
    </row>
    <row r="14" spans="2:8" ht="48" x14ac:dyDescent="0.25">
      <c r="B14" s="109"/>
      <c r="C14" s="115"/>
      <c r="D14" s="115"/>
      <c r="E14" s="115"/>
      <c r="F14" s="12" t="s">
        <v>24</v>
      </c>
      <c r="G14" s="9" t="s">
        <v>53</v>
      </c>
      <c r="H14" s="9" t="s">
        <v>118</v>
      </c>
    </row>
    <row r="15" spans="2:8" x14ac:dyDescent="0.25">
      <c r="B15" s="109"/>
      <c r="C15" s="115"/>
      <c r="D15" s="115"/>
      <c r="E15" s="115"/>
      <c r="F15" s="42" t="s">
        <v>102</v>
      </c>
      <c r="G15" s="9"/>
      <c r="H15" s="9" t="s">
        <v>105</v>
      </c>
    </row>
    <row r="16" spans="2:8" ht="24" x14ac:dyDescent="0.25">
      <c r="B16" s="110"/>
      <c r="C16" s="93"/>
      <c r="D16" s="93"/>
      <c r="E16" s="93"/>
      <c r="F16" s="12" t="s">
        <v>26</v>
      </c>
      <c r="G16" s="9" t="s">
        <v>52</v>
      </c>
      <c r="H16" s="9" t="s">
        <v>121</v>
      </c>
    </row>
    <row r="17" spans="2:8" ht="35.25" customHeight="1" thickBot="1" x14ac:dyDescent="0.3">
      <c r="B17" s="13"/>
      <c r="C17" s="14"/>
      <c r="D17" s="14"/>
      <c r="E17" s="14"/>
      <c r="F17" s="14"/>
      <c r="G17" s="15"/>
      <c r="H17" s="15"/>
    </row>
    <row r="18" spans="2:8" ht="35.25" customHeight="1" x14ac:dyDescent="0.25">
      <c r="B18" s="100" t="s">
        <v>55</v>
      </c>
      <c r="C18" s="100" t="s">
        <v>17</v>
      </c>
      <c r="D18" s="104" t="s">
        <v>38</v>
      </c>
      <c r="E18" s="100" t="s">
        <v>29</v>
      </c>
      <c r="F18" s="100" t="s">
        <v>20</v>
      </c>
      <c r="G18" s="102" t="s">
        <v>50</v>
      </c>
      <c r="H18" s="106" t="s">
        <v>104</v>
      </c>
    </row>
    <row r="19" spans="2:8" ht="13.5" customHeight="1" thickBot="1" x14ac:dyDescent="0.3">
      <c r="B19" s="101"/>
      <c r="C19" s="101"/>
      <c r="D19" s="105"/>
      <c r="E19" s="101"/>
      <c r="F19" s="101"/>
      <c r="G19" s="103"/>
      <c r="H19" s="107"/>
    </row>
    <row r="20" spans="2:8" ht="15" customHeight="1" x14ac:dyDescent="0.25">
      <c r="B20" s="118" t="s">
        <v>13</v>
      </c>
      <c r="C20" s="92" t="s">
        <v>48</v>
      </c>
      <c r="D20" s="92" t="s">
        <v>61</v>
      </c>
      <c r="E20" s="115" t="s">
        <v>62</v>
      </c>
      <c r="F20" s="92" t="s">
        <v>60</v>
      </c>
      <c r="G20" s="90" t="s">
        <v>52</v>
      </c>
      <c r="H20" s="90" t="s">
        <v>109</v>
      </c>
    </row>
    <row r="21" spans="2:8" x14ac:dyDescent="0.25">
      <c r="B21" s="109"/>
      <c r="C21" s="115"/>
      <c r="D21" s="115"/>
      <c r="E21" s="115"/>
      <c r="F21" s="93"/>
      <c r="G21" s="91"/>
      <c r="H21" s="91"/>
    </row>
    <row r="22" spans="2:8" x14ac:dyDescent="0.25">
      <c r="B22" s="109"/>
      <c r="C22" s="115"/>
      <c r="D22" s="115"/>
      <c r="E22" s="115"/>
      <c r="F22" s="45" t="s">
        <v>77</v>
      </c>
      <c r="G22" s="9" t="s">
        <v>52</v>
      </c>
      <c r="H22" s="9" t="s">
        <v>90</v>
      </c>
    </row>
    <row r="23" spans="2:8" ht="24" x14ac:dyDescent="0.25">
      <c r="B23" s="109"/>
      <c r="C23" s="115"/>
      <c r="D23" s="115"/>
      <c r="E23" s="115"/>
      <c r="F23" s="45" t="s">
        <v>74</v>
      </c>
      <c r="G23" s="9" t="s">
        <v>51</v>
      </c>
      <c r="H23" s="9" t="s">
        <v>110</v>
      </c>
    </row>
    <row r="24" spans="2:8" x14ac:dyDescent="0.25">
      <c r="B24" s="109"/>
      <c r="C24" s="115"/>
      <c r="D24" s="115"/>
      <c r="E24" s="115"/>
      <c r="F24" s="12" t="s">
        <v>64</v>
      </c>
      <c r="G24" s="9"/>
      <c r="H24" s="9" t="s">
        <v>111</v>
      </c>
    </row>
    <row r="25" spans="2:8" x14ac:dyDescent="0.25">
      <c r="B25" s="109"/>
      <c r="C25" s="115"/>
      <c r="D25" s="115"/>
      <c r="E25" s="115"/>
      <c r="F25" s="21" t="s">
        <v>63</v>
      </c>
      <c r="G25" s="9" t="s">
        <v>51</v>
      </c>
      <c r="H25" s="46" t="s">
        <v>122</v>
      </c>
    </row>
    <row r="26" spans="2:8" ht="36" x14ac:dyDescent="0.25">
      <c r="B26" s="109"/>
      <c r="C26" s="115"/>
      <c r="D26" s="115"/>
      <c r="E26" s="115"/>
      <c r="F26" s="42" t="s">
        <v>71</v>
      </c>
      <c r="G26" s="9" t="s">
        <v>53</v>
      </c>
      <c r="H26" s="46" t="s">
        <v>112</v>
      </c>
    </row>
    <row r="27" spans="2:8" ht="36" x14ac:dyDescent="0.25">
      <c r="B27" s="109"/>
      <c r="C27" s="115"/>
      <c r="D27" s="115"/>
      <c r="E27" s="115"/>
      <c r="F27" s="50" t="s">
        <v>96</v>
      </c>
      <c r="G27" s="9" t="s">
        <v>52</v>
      </c>
      <c r="H27" s="46"/>
    </row>
    <row r="28" spans="2:8" ht="24" x14ac:dyDescent="0.25">
      <c r="B28" s="109"/>
      <c r="C28" s="115"/>
      <c r="D28" s="115"/>
      <c r="E28" s="115"/>
      <c r="F28" s="50" t="s">
        <v>93</v>
      </c>
      <c r="G28" s="9" t="s">
        <v>52</v>
      </c>
      <c r="H28" s="46"/>
    </row>
    <row r="29" spans="2:8" ht="36" x14ac:dyDescent="0.25">
      <c r="B29" s="109"/>
      <c r="C29" s="115"/>
      <c r="D29" s="115"/>
      <c r="E29" s="115"/>
      <c r="F29" s="46" t="s">
        <v>94</v>
      </c>
      <c r="G29" s="9" t="s">
        <v>51</v>
      </c>
      <c r="H29" s="9"/>
    </row>
    <row r="30" spans="2:8" ht="28.5" customHeight="1" x14ac:dyDescent="0.25">
      <c r="B30" s="109"/>
      <c r="C30" s="115"/>
      <c r="D30" s="115"/>
      <c r="E30" s="115"/>
      <c r="F30" s="46" t="s">
        <v>95</v>
      </c>
      <c r="G30" s="9"/>
      <c r="H30" s="9"/>
    </row>
    <row r="31" spans="2:8" ht="60" customHeight="1" x14ac:dyDescent="0.25">
      <c r="B31" s="109"/>
      <c r="C31" s="115"/>
      <c r="D31" s="115"/>
      <c r="E31" s="94" t="s">
        <v>46</v>
      </c>
      <c r="F31" s="12" t="s">
        <v>25</v>
      </c>
      <c r="G31" s="9" t="s">
        <v>52</v>
      </c>
      <c r="H31" s="9" t="s">
        <v>113</v>
      </c>
    </row>
    <row r="32" spans="2:8" ht="24.75" customHeight="1" x14ac:dyDescent="0.25">
      <c r="B32" s="109"/>
      <c r="C32" s="115"/>
      <c r="D32" s="115"/>
      <c r="E32" s="115"/>
      <c r="F32" s="45" t="s">
        <v>73</v>
      </c>
      <c r="G32" s="9" t="s">
        <v>51</v>
      </c>
      <c r="H32" s="9" t="s">
        <v>78</v>
      </c>
    </row>
    <row r="33" spans="2:8" ht="24.75" customHeight="1" x14ac:dyDescent="0.25">
      <c r="B33" s="109"/>
      <c r="C33" s="115"/>
      <c r="D33" s="115"/>
      <c r="E33" s="115"/>
      <c r="F33" s="8" t="s">
        <v>59</v>
      </c>
      <c r="G33" s="9" t="s">
        <v>51</v>
      </c>
      <c r="H33" s="9" t="s">
        <v>91</v>
      </c>
    </row>
    <row r="34" spans="2:8" ht="24.75" customHeight="1" x14ac:dyDescent="0.25">
      <c r="B34" s="109"/>
      <c r="C34" s="115"/>
      <c r="D34" s="115"/>
      <c r="E34" s="115"/>
      <c r="F34" s="8" t="s">
        <v>97</v>
      </c>
      <c r="G34" s="9" t="s">
        <v>51</v>
      </c>
      <c r="H34" s="9"/>
    </row>
    <row r="35" spans="2:8" ht="24.75" customHeight="1" x14ac:dyDescent="0.25">
      <c r="B35" s="109"/>
      <c r="C35" s="115"/>
      <c r="D35" s="115"/>
      <c r="E35" s="115"/>
      <c r="F35" s="7" t="s">
        <v>49</v>
      </c>
      <c r="G35" s="9"/>
      <c r="H35" s="9"/>
    </row>
    <row r="36" spans="2:8" ht="24.75" customHeight="1" x14ac:dyDescent="0.25">
      <c r="B36" s="109"/>
      <c r="C36" s="115"/>
      <c r="D36" s="115"/>
      <c r="E36" s="115"/>
      <c r="F36" s="7" t="s">
        <v>82</v>
      </c>
      <c r="G36" s="9" t="s">
        <v>53</v>
      </c>
      <c r="H36" s="9" t="s">
        <v>115</v>
      </c>
    </row>
    <row r="37" spans="2:8" ht="24.75" customHeight="1" x14ac:dyDescent="0.25">
      <c r="B37" s="109"/>
      <c r="C37" s="115"/>
      <c r="D37" s="115"/>
      <c r="E37" s="115"/>
      <c r="F37" s="7" t="s">
        <v>100</v>
      </c>
      <c r="G37" s="9" t="s">
        <v>51</v>
      </c>
      <c r="H37" s="9" t="s">
        <v>114</v>
      </c>
    </row>
    <row r="38" spans="2:8" ht="24.75" customHeight="1" x14ac:dyDescent="0.25">
      <c r="B38" s="110"/>
      <c r="C38" s="93"/>
      <c r="D38" s="93"/>
      <c r="E38" s="93"/>
      <c r="F38" s="7" t="s">
        <v>101</v>
      </c>
      <c r="G38" s="9"/>
      <c r="H38" s="9" t="s">
        <v>116</v>
      </c>
    </row>
    <row r="39" spans="2:8" ht="80.25" customHeight="1" x14ac:dyDescent="0.25">
      <c r="B39" s="99" t="s">
        <v>15</v>
      </c>
      <c r="C39" s="94" t="s">
        <v>28</v>
      </c>
      <c r="D39" s="95" t="s">
        <v>41</v>
      </c>
      <c r="E39" s="94" t="s">
        <v>47</v>
      </c>
      <c r="F39" s="21" t="s">
        <v>86</v>
      </c>
      <c r="G39" s="9" t="s">
        <v>51</v>
      </c>
      <c r="H39" s="60" t="s">
        <v>119</v>
      </c>
    </row>
    <row r="40" spans="2:8" ht="80.25" customHeight="1" x14ac:dyDescent="0.25">
      <c r="B40" s="99"/>
      <c r="C40" s="93"/>
      <c r="D40" s="96"/>
      <c r="E40" s="93"/>
      <c r="F40" s="7" t="s">
        <v>54</v>
      </c>
      <c r="G40" s="9"/>
      <c r="H40" s="9" t="s">
        <v>120</v>
      </c>
    </row>
  </sheetData>
  <mergeCells count="38">
    <mergeCell ref="B20:B38"/>
    <mergeCell ref="C20:C38"/>
    <mergeCell ref="D20:D38"/>
    <mergeCell ref="B5:B6"/>
    <mergeCell ref="C8:C16"/>
    <mergeCell ref="D8:D16"/>
    <mergeCell ref="B18:B19"/>
    <mergeCell ref="C18:C19"/>
    <mergeCell ref="D18:D19"/>
    <mergeCell ref="C3:C4"/>
    <mergeCell ref="E5:E7"/>
    <mergeCell ref="D5:D7"/>
    <mergeCell ref="C5:C7"/>
    <mergeCell ref="E31:E38"/>
    <mergeCell ref="E8:E16"/>
    <mergeCell ref="E20:E30"/>
    <mergeCell ref="E18:E19"/>
    <mergeCell ref="H1:H2"/>
    <mergeCell ref="B39:B40"/>
    <mergeCell ref="B1:B2"/>
    <mergeCell ref="C1:C2"/>
    <mergeCell ref="F1:F2"/>
    <mergeCell ref="G1:G2"/>
    <mergeCell ref="D1:D2"/>
    <mergeCell ref="E1:E2"/>
    <mergeCell ref="F18:F19"/>
    <mergeCell ref="G18:G19"/>
    <mergeCell ref="H18:H19"/>
    <mergeCell ref="B8:B16"/>
    <mergeCell ref="H20:H21"/>
    <mergeCell ref="E3:E4"/>
    <mergeCell ref="D3:D4"/>
    <mergeCell ref="B3:B4"/>
    <mergeCell ref="G20:G21"/>
    <mergeCell ref="F20:F21"/>
    <mergeCell ref="E39:E40"/>
    <mergeCell ref="D39:D40"/>
    <mergeCell ref="C39:C40"/>
  </mergeCells>
  <pageMargins left="0.19685039370078741" right="0.1574803149606299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FINANCIJSKO IZVJEŠĆE</vt:lpstr>
      <vt:lpstr>List2</vt:lpstr>
      <vt:lpstr>List3</vt:lpstr>
      <vt:lpstr>'FINANCIJSKO IZVJEŠĆE'!Podrucje_ispisa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Malogorski</dc:creator>
  <cp:lastModifiedBy>kgolub</cp:lastModifiedBy>
  <cp:lastPrinted>2016-09-13T08:29:53Z</cp:lastPrinted>
  <dcterms:created xsi:type="dcterms:W3CDTF">2016-03-18T11:29:27Z</dcterms:created>
  <dcterms:modified xsi:type="dcterms:W3CDTF">2020-12-14T08:08:24Z</dcterms:modified>
</cp:coreProperties>
</file>