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AppData\Local\Microsoft\Windows\INetCache\Content.Outlook\S70A35S0\"/>
    </mc:Choice>
  </mc:AlternateContent>
  <xr:revisionPtr revIDLastSave="0" documentId="13_ncr:1_{24CCE9DA-A928-438E-BFFA-A50653954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NCIJSKO IZVJEŠĆE" sheetId="1" r:id="rId1"/>
    <sheet name="List2" sheetId="2" r:id="rId2"/>
    <sheet name="List3" sheetId="3" r:id="rId3"/>
    <sheet name="FINANCIJSKO IZVJEŠĆE (2)" sheetId="4" r:id="rId4"/>
  </sheets>
  <definedNames>
    <definedName name="_xlnm.Print_Area" localSheetId="0">'FINANCIJSKO IZVJEŠĆE'!$A$1:$R$45</definedName>
    <definedName name="_xlnm.Print_Area" localSheetId="3">'FINANCIJSKO IZVJEŠĆE (2)'!$A$1:$F$44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1" l="1"/>
  <c r="Q39" i="1" s="1"/>
  <c r="P39" i="1"/>
  <c r="O39" i="1"/>
  <c r="N39" i="1"/>
  <c r="M39" i="1"/>
  <c r="L39" i="1"/>
  <c r="K39" i="1"/>
  <c r="H39" i="1"/>
  <c r="G39" i="1"/>
  <c r="F39" i="1"/>
  <c r="E39" i="1"/>
  <c r="D39" i="1"/>
  <c r="I39" i="1"/>
  <c r="J39" i="1"/>
  <c r="J38" i="1"/>
  <c r="F5" i="4"/>
  <c r="F40" i="4"/>
  <c r="F41" i="4"/>
  <c r="F42" i="4"/>
  <c r="F39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6" i="4"/>
  <c r="F27" i="4"/>
  <c r="F28" i="4"/>
  <c r="F29" i="4"/>
  <c r="F30" i="4"/>
  <c r="F31" i="4"/>
  <c r="F32" i="4"/>
  <c r="F34" i="4"/>
  <c r="F35" i="4"/>
  <c r="F11" i="4"/>
  <c r="F9" i="4"/>
  <c r="F8" i="4"/>
  <c r="F7" i="4"/>
  <c r="J5" i="1"/>
  <c r="J6" i="1" s="1"/>
  <c r="J7" i="1"/>
  <c r="J10" i="1" s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0" i="1"/>
  <c r="J41" i="1"/>
  <c r="J42" i="1"/>
  <c r="J43" i="1"/>
  <c r="Q5" i="1"/>
  <c r="Q6" i="1" s="1"/>
  <c r="Q7" i="1"/>
  <c r="Q8" i="1"/>
  <c r="Q10" i="1" s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0" i="1"/>
  <c r="Q41" i="1"/>
  <c r="Q42" i="1"/>
  <c r="Q43" i="1"/>
  <c r="K6" i="1"/>
  <c r="L6" i="1"/>
  <c r="M6" i="1"/>
  <c r="N6" i="1"/>
  <c r="N45" i="1" s="1"/>
  <c r="O6" i="1"/>
  <c r="P6" i="1"/>
  <c r="K10" i="1"/>
  <c r="L10" i="1"/>
  <c r="M10" i="1"/>
  <c r="N10" i="1"/>
  <c r="O10" i="1"/>
  <c r="P10" i="1"/>
  <c r="K44" i="1"/>
  <c r="L44" i="1"/>
  <c r="M44" i="1"/>
  <c r="N44" i="1"/>
  <c r="O44" i="1"/>
  <c r="P44" i="1"/>
  <c r="O45" i="1"/>
  <c r="P45" i="1"/>
  <c r="M45" i="1" l="1"/>
  <c r="L45" i="1"/>
  <c r="K45" i="1"/>
  <c r="Q45" i="1"/>
  <c r="J44" i="1"/>
  <c r="Q44" i="1"/>
  <c r="J45" i="1"/>
  <c r="D6" i="1"/>
  <c r="E6" i="1"/>
  <c r="F6" i="1"/>
  <c r="G6" i="1"/>
  <c r="H6" i="1"/>
  <c r="I6" i="1"/>
  <c r="E10" i="1"/>
  <c r="F10" i="1"/>
  <c r="G10" i="1"/>
  <c r="H10" i="1"/>
  <c r="I10" i="1"/>
  <c r="D10" i="1"/>
  <c r="D44" i="1"/>
  <c r="E44" i="1"/>
  <c r="F44" i="1"/>
  <c r="G44" i="1"/>
  <c r="H44" i="1"/>
  <c r="I44" i="1"/>
  <c r="G41" i="2" l="1"/>
  <c r="F41" i="2"/>
  <c r="H45" i="1" l="1"/>
  <c r="F45" i="1" l="1"/>
  <c r="D45" i="1"/>
  <c r="I45" i="1"/>
  <c r="G45" i="1"/>
  <c r="E45" i="1"/>
  <c r="R6" i="1" l="1"/>
  <c r="R44" i="1"/>
  <c r="R10" i="1"/>
  <c r="R45" i="1" l="1"/>
  <c r="R39" i="1"/>
</calcChain>
</file>

<file path=xl/sharedStrings.xml><?xml version="1.0" encoding="utf-8"?>
<sst xmlns="http://schemas.openxmlformats.org/spreadsheetml/2006/main" count="305" uniqueCount="122">
  <si>
    <t xml:space="preserve">R. Br. </t>
  </si>
  <si>
    <t>Državni</t>
  </si>
  <si>
    <t>proračun</t>
  </si>
  <si>
    <t>Županijski</t>
  </si>
  <si>
    <t>Lokalni</t>
  </si>
  <si>
    <t>Pomoći</t>
  </si>
  <si>
    <t>Europske</t>
  </si>
  <si>
    <t>unije</t>
  </si>
  <si>
    <t>Javna poduzeća</t>
  </si>
  <si>
    <t>Sveukupno</t>
  </si>
  <si>
    <t>1.</t>
  </si>
  <si>
    <t>UKUPNO 1.</t>
  </si>
  <si>
    <t xml:space="preserve">UKUPNO 2. </t>
  </si>
  <si>
    <t xml:space="preserve">3. </t>
  </si>
  <si>
    <t>UKUPNO 3.</t>
  </si>
  <si>
    <t>4.</t>
  </si>
  <si>
    <t xml:space="preserve">UKUPNO 4. </t>
  </si>
  <si>
    <t>STRATEŠKI CILJ</t>
  </si>
  <si>
    <t>POVEĆANJE KPACITETA ZA PRIVLAČENJE SREDSTAVA IZ EU FONDOVA</t>
  </si>
  <si>
    <t>Projekt</t>
  </si>
  <si>
    <t>POVEĆANJE KONKURENTNOSTI I RAST MALIH I SREDNJIH PODUZEĆA I OBITELJSKIH GOSPODARSTAVA</t>
  </si>
  <si>
    <t>IZGRADNJA HARD I SOFT INRASTRUKTURE POTREBNE ZA RAST POSLOVANJA I UGODAN ŽIVOT</t>
  </si>
  <si>
    <t>Sanacija divljih odlagališta(zaseban projekt za svako odlagalište)</t>
  </si>
  <si>
    <t>Obnova , sanacija i vrednovanje povijesnih zidina Kostel-grada u svrhu uključivanja u turističke i kulturne ponude grada Pregrade i KZŽ</t>
  </si>
  <si>
    <t>Izgradnja i obnova dječjih igrališta u svakom mjesnom odboru</t>
  </si>
  <si>
    <t>Rekonstrukcija javne rasvjete na području grada Pregrade</t>
  </si>
  <si>
    <t>TRANSFORMACIJA LOKALNE UPRAVE U FUNKCIJI GOSPODARSKOG RAZVOJA I POVEĆANJA ATRAKTIVNOSTI PREGRADE ZA PRIVLAČENJE INVESTICIJA</t>
  </si>
  <si>
    <t>TRANSFORMACIJA LOKALNE UPRAVE  U FUNKCIJI GOSPODARSKOG RAZVOJA I POVEĆANJA ATRAKTIVNOSTI PREGRADE ZA PRIVLAČENJE INVESTICIJA</t>
  </si>
  <si>
    <t>Program</t>
  </si>
  <si>
    <t>R.Br.</t>
  </si>
  <si>
    <t>Ukupno planirano</t>
  </si>
  <si>
    <t>UKUPNO  SC1+SC2 +SC3+SC4:</t>
  </si>
  <si>
    <t>UKUPNO SC1+SC2+SC3+SC4:</t>
  </si>
  <si>
    <t>Ostali izvori (privatni investitori)</t>
  </si>
  <si>
    <t>Ostali izvori(privatni investitori)</t>
  </si>
  <si>
    <t>INDEKS</t>
  </si>
  <si>
    <t>Operativni cilj</t>
  </si>
  <si>
    <r>
      <rPr>
        <b/>
        <sz val="8"/>
        <color rgb="FF000000"/>
        <rFont val="Calibri"/>
        <family val="2"/>
        <charset val="238"/>
      </rPr>
      <t>2.1.</t>
    </r>
    <r>
      <rPr>
        <sz val="8"/>
        <color rgb="FF000000"/>
        <rFont val="Calibri"/>
        <family val="2"/>
        <charset val="238"/>
      </rPr>
      <t xml:space="preserve">Povećati broj poslovnih subjekata za 10 prosječno godišnje do 2020.(ukupno 70) te ostvariti novu zaposlenost u tim subjektima za 30-40 novozaposlenih godišnje  </t>
    </r>
  </si>
  <si>
    <r>
      <rPr>
        <b/>
        <sz val="8"/>
        <color rgb="FF000000"/>
        <rFont val="Calibri"/>
        <family val="2"/>
        <charset val="238"/>
      </rPr>
      <t>1.1.</t>
    </r>
    <r>
      <rPr>
        <sz val="8"/>
        <color rgb="FF000000"/>
        <rFont val="Calibri"/>
        <family val="2"/>
        <charset val="238"/>
      </rPr>
      <t>:Do 2020. izraditi i kandidirati najmanje 30 projekata za financiranje iz EU fondova u vrijednosti od 20mln. EUR</t>
    </r>
  </si>
  <si>
    <r>
      <rPr>
        <b/>
        <sz val="8"/>
        <color rgb="FF000000"/>
        <rFont val="Calibri"/>
        <family val="2"/>
        <charset val="238"/>
      </rPr>
      <t xml:space="preserve">4.1. </t>
    </r>
    <r>
      <rPr>
        <sz val="8"/>
        <color rgb="FF000000"/>
        <rFont val="Calibri"/>
        <family val="2"/>
        <charset val="238"/>
      </rPr>
      <t>Do 2020. smajiti za 40% prigovore lokalnih poduzetnika na rad odjela i službi Grada te udvostručiti razinu privatnih ulaganja na području Grada do 2018.</t>
    </r>
  </si>
  <si>
    <r>
      <rPr>
        <b/>
        <sz val="9"/>
        <color rgb="FF000000"/>
        <rFont val="Calibri"/>
        <family val="2"/>
        <charset val="238"/>
      </rPr>
      <t xml:space="preserve">3.1. </t>
    </r>
    <r>
      <rPr>
        <sz val="9"/>
        <color rgb="FF000000"/>
        <rFont val="Calibri"/>
        <family val="2"/>
        <charset val="238"/>
      </rPr>
      <t>Do 2020.investirati u projekte infrasrukture radi eliminiranja glavnih deset prepreka i ograničenja definiranih anketom o lokalnom poslovnom okruženju</t>
    </r>
  </si>
  <si>
    <r>
      <rPr>
        <b/>
        <sz val="9"/>
        <color rgb="FF000000"/>
        <rFont val="Calibri"/>
        <family val="2"/>
        <charset val="238"/>
      </rPr>
      <t>1.1.1.</t>
    </r>
    <r>
      <rPr>
        <sz val="9"/>
        <color rgb="FF000000"/>
        <rFont val="Calibri"/>
        <family val="2"/>
        <charset val="238"/>
      </rPr>
      <t>Investicije u soft infrastrukturu</t>
    </r>
  </si>
  <si>
    <r>
      <rPr>
        <b/>
        <sz val="9"/>
        <color rgb="FF000000"/>
        <rFont val="Calibri"/>
        <family val="2"/>
        <charset val="238"/>
      </rPr>
      <t>2.1.1.</t>
    </r>
    <r>
      <rPr>
        <sz val="9"/>
        <color rgb="FF000000"/>
        <rFont val="Calibri"/>
        <family val="2"/>
        <charset val="238"/>
      </rPr>
      <t>Poboljšanje lokalne investicijske klime/poticanje razvoja klastera</t>
    </r>
  </si>
  <si>
    <r>
      <rPr>
        <b/>
        <sz val="9"/>
        <color rgb="FF000000"/>
        <rFont val="Calibri"/>
        <family val="2"/>
        <charset val="238"/>
      </rPr>
      <t>3.1.1.</t>
    </r>
    <r>
      <rPr>
        <sz val="9"/>
        <color rgb="FF000000"/>
        <rFont val="Calibri"/>
        <family val="2"/>
        <charset val="238"/>
      </rPr>
      <t xml:space="preserve">i </t>
    </r>
    <r>
      <rPr>
        <b/>
        <sz val="9"/>
        <color rgb="FF000000"/>
        <rFont val="Calibri"/>
        <family val="2"/>
        <charset val="238"/>
      </rPr>
      <t>3.1.2.</t>
    </r>
    <r>
      <rPr>
        <sz val="9"/>
        <color rgb="FF000000"/>
        <rFont val="Calibri"/>
        <family val="2"/>
        <charset val="238"/>
      </rPr>
      <t xml:space="preserve"> Investicije u soft/investicije u hard infrastrukturu</t>
    </r>
  </si>
  <si>
    <r>
      <rPr>
        <b/>
        <sz val="9"/>
        <color rgb="FF000000"/>
        <rFont val="Calibri"/>
        <family val="2"/>
        <charset val="238"/>
      </rPr>
      <t>3.1.3.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3.1.4.</t>
    </r>
    <r>
      <rPr>
        <sz val="9"/>
        <color rgb="FF000000"/>
        <rFont val="Calibri"/>
        <family val="2"/>
        <charset val="238"/>
      </rPr>
      <t xml:space="preserve"> Umrežavanje rada civilnog društva s gradom i poduzetnicima /unapređenje kulturnih i sportskih sadržaja</t>
    </r>
  </si>
  <si>
    <r>
      <rPr>
        <b/>
        <sz val="9"/>
        <color rgb="FF000000"/>
        <rFont val="Calibri"/>
        <family val="2"/>
        <charset val="238"/>
      </rPr>
      <t>4.1.1.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4.1.2.</t>
    </r>
    <r>
      <rPr>
        <sz val="9"/>
        <color rgb="FF000000"/>
        <rFont val="Calibri"/>
        <family val="2"/>
        <charset val="238"/>
      </rPr>
      <t xml:space="preserve"> Prostorno planiranje /strategije regeneracije</t>
    </r>
  </si>
  <si>
    <t>IZGRADNJA HARD I SOFT INFRASTRUKTURE POTREBNE ZA RAST POSLOVANJA I UGODAN ŽIVOT</t>
  </si>
  <si>
    <t>Nabava knjiga u knjižnici</t>
  </si>
  <si>
    <t>Stupanj prioriteta</t>
  </si>
  <si>
    <t>II</t>
  </si>
  <si>
    <t>I</t>
  </si>
  <si>
    <t>III</t>
  </si>
  <si>
    <t>Nabava  opreme za rad gradske uprave</t>
  </si>
  <si>
    <t>R.br.</t>
  </si>
  <si>
    <t>Planirana sredstva za provedbu projekata u izvještajnom razdoblju</t>
  </si>
  <si>
    <t xml:space="preserve">Utrošena sredstva za provedbu projekata u izvještajnom razdoblju </t>
  </si>
  <si>
    <t>Ukupno utrošeno</t>
  </si>
  <si>
    <t>Poticajno okruženje za razvoj civilnog društva</t>
  </si>
  <si>
    <t>Sanacija klizišta na području grada Pregrade</t>
  </si>
  <si>
    <t>3.1. Do 2020.investirati u projekte infrasrukture radi eliminiranja glavnih deset prepreka i ograničenja definiranih anketom o lokalnom poslovnom okruženju</t>
  </si>
  <si>
    <t>3.1.1.i 3.1.2. Investicije u soft/investicije u hard infrastrukturu</t>
  </si>
  <si>
    <t>Postavljanje info panela</t>
  </si>
  <si>
    <t>Autobusna stajališta</t>
  </si>
  <si>
    <t>Uređenje reciklažnog dvorišta</t>
  </si>
  <si>
    <t>Subvencije kamata poduzetnicima</t>
  </si>
  <si>
    <t>Potpore poljoprivrednicima i uređenje stočnog sajmišta</t>
  </si>
  <si>
    <t>Stručno usavršavanje zaposlenika</t>
  </si>
  <si>
    <t>2.1.2. Poticanje rasta lokalnih poduzeća</t>
  </si>
  <si>
    <t>Sanacija i dogradnja nogostupa na prostoru Grada Pregrade</t>
  </si>
  <si>
    <t>Obnova sakralnih objekata</t>
  </si>
  <si>
    <t>Nabava knjiga i opreme u knjižnici</t>
  </si>
  <si>
    <t>Izgradnja sportskog centra</t>
  </si>
  <si>
    <t>Izgradnja širokopojasne infrastrukture</t>
  </si>
  <si>
    <t xml:space="preserve">Izgradnja biološkog bazena </t>
  </si>
  <si>
    <t>Izgradnja bio bazena</t>
  </si>
  <si>
    <t>4.1.1. i 4.1.2. Prostorno planiranje /strategije regeneracije</t>
  </si>
  <si>
    <t>2.</t>
  </si>
  <si>
    <t>3.</t>
  </si>
  <si>
    <t>Rodna kuća Janka Leskovara</t>
  </si>
  <si>
    <t>Izgradnja sportskog centra - uređenje teniskog i pomoćnog igrališta pri NK Pregrada</t>
  </si>
  <si>
    <t>Energetski učinkovit DV Naša radost</t>
  </si>
  <si>
    <t>Energetska obnova zgrada u vlasništvu Grada</t>
  </si>
  <si>
    <t>Brandiranje grada i lokalne uprave kroz izradu višejezičnih marketing materijala i portala</t>
  </si>
  <si>
    <t>-</t>
  </si>
  <si>
    <t>sufinanciran rad 19 udruga</t>
  </si>
  <si>
    <t>Upravljanje i sanacija gubitaka na vodoopskrbnom sustavu (VIOP)</t>
  </si>
  <si>
    <t>Detekcija stanja, sanacija, rekonstrukcija i izgradnja sekundarne sabirne mreže odvodnje otpadnih voda Pregrade (VIOP)</t>
  </si>
  <si>
    <t>VS Žolekov Breg i CS Košenine (VIOP)</t>
  </si>
  <si>
    <t>Vodoopskrbni sustav visoke zone VINAGORA, dovršetak magistralnih i tlačnih cjevovoda (VIOP)</t>
  </si>
  <si>
    <t>Muzejska oprema</t>
  </si>
  <si>
    <t>Obnova, sanacija i vrednovanje povijesnih zidina Kostel-grada u svrhu uključivanja u turističke i kulturne ponude grada Pregrade i KZŽ</t>
  </si>
  <si>
    <t>STEDNET</t>
  </si>
  <si>
    <t>Obnova Kino dovrane</t>
  </si>
  <si>
    <t>Punionica el. vozila</t>
  </si>
  <si>
    <t>Izrada prostornog plana</t>
  </si>
  <si>
    <t>Pokazatelj rezultata (količina-2019)</t>
  </si>
  <si>
    <t>1 punionica</t>
  </si>
  <si>
    <t>energetski obnovljene 3 javne zgrade</t>
  </si>
  <si>
    <t>Sanacija nerazvrstanih cesta na poručju grada Pregrade (oko 90 km nerazvrstanih cesta)</t>
  </si>
  <si>
    <t>Sanacija zida</t>
  </si>
  <si>
    <t>Računalna oprema i računalni programi</t>
  </si>
  <si>
    <t>Smart City</t>
  </si>
  <si>
    <t>Adaptacija zgrade Muzeja i Knjiž.za osobe s invaliditetom</t>
  </si>
  <si>
    <t>Sanacija nerazvrstanih cesta na području grada Pregrade (oko 90 km nerazvrstanih cesta)</t>
  </si>
  <si>
    <t>Nogostup Sopot</t>
  </si>
  <si>
    <t> Sanacija 1 klizišta</t>
  </si>
  <si>
    <t>Asfaltiranje nerazvrstanih cesta, 2,3 km</t>
  </si>
  <si>
    <t>Obnova Crkve BDM Pregrada</t>
  </si>
  <si>
    <t>Igralište Kunapark Pregrada i Gorjakovo</t>
  </si>
  <si>
    <t>Pomoćno igralište kod NK Pregrada, Tenisko igralište</t>
  </si>
  <si>
    <t>Snimka postojećeg stanja</t>
  </si>
  <si>
    <t>Obnovljeno krovište Kino-dvorane, izrađen glavni projekt rekonstrukcije</t>
  </si>
  <si>
    <t>Izgrađen prilaz za invalide</t>
  </si>
  <si>
    <t>I izmjene Prostornog plan</t>
  </si>
  <si>
    <t>7 aplikacija za građane, Strategija digitalne transformacije</t>
  </si>
  <si>
    <t>Foto monografija Grada Pregrade</t>
  </si>
  <si>
    <t>9 potpora</t>
  </si>
  <si>
    <t>Subvencija kamata 5 poduzetnika </t>
  </si>
  <si>
    <t>20 rasvjetnih tijela</t>
  </si>
  <si>
    <t>Uređenje društvenog doma Vinagora</t>
  </si>
  <si>
    <t>Uređenje društvnog doma Vinagora</t>
  </si>
  <si>
    <t>Zamjena krovišta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</si>
</sst>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theme="0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E5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/>
    <xf numFmtId="4" fontId="5" fillId="8" borderId="4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wrapText="1"/>
    </xf>
    <xf numFmtId="2" fontId="14" fillId="5" borderId="4" xfId="0" applyNumberFormat="1" applyFont="1" applyFill="1" applyBorder="1" applyAlignment="1">
      <alignment wrapText="1"/>
    </xf>
    <xf numFmtId="4" fontId="13" fillId="0" borderId="4" xfId="0" applyNumberFormat="1" applyFont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4" fontId="12" fillId="6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12" fillId="7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wrapText="1"/>
    </xf>
    <xf numFmtId="4" fontId="12" fillId="5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4" fontId="13" fillId="5" borderId="4" xfId="0" applyNumberFormat="1" applyFont="1" applyFill="1" applyBorder="1" applyAlignment="1">
      <alignment horizontal="righ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4" fontId="15" fillId="4" borderId="4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" fontId="0" fillId="0" borderId="0" xfId="0" applyNumberFormat="1"/>
    <xf numFmtId="0" fontId="4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4" fontId="10" fillId="6" borderId="14" xfId="0" applyNumberFormat="1" applyFont="1" applyFill="1" applyBorder="1" applyAlignment="1">
      <alignment horizontal="center" vertical="center" wrapText="1"/>
    </xf>
    <xf numFmtId="10" fontId="12" fillId="0" borderId="4" xfId="1" applyNumberFormat="1" applyFont="1" applyBorder="1" applyAlignment="1">
      <alignment wrapText="1"/>
    </xf>
    <xf numFmtId="0" fontId="12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10" fillId="6" borderId="12" xfId="0" applyNumberFormat="1" applyFont="1" applyFill="1" applyBorder="1" applyAlignment="1">
      <alignment horizontal="center" vertical="center" wrapText="1"/>
    </xf>
    <xf numFmtId="4" fontId="10" fillId="6" borderId="13" xfId="0" applyNumberFormat="1" applyFont="1" applyFill="1" applyBorder="1" applyAlignment="1">
      <alignment horizontal="center" vertical="center" wrapText="1"/>
    </xf>
    <xf numFmtId="4" fontId="10" fillId="6" borderId="14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>
      <alignment horizontal="center" vertical="center" wrapText="1"/>
    </xf>
    <xf numFmtId="4" fontId="17" fillId="6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topLeftCell="A40" zoomScale="85" zoomScaleNormal="85" workbookViewId="0">
      <selection activeCell="R45" sqref="R45"/>
    </sheetView>
  </sheetViews>
  <sheetFormatPr defaultColWidth="9.140625" defaultRowHeight="15" x14ac:dyDescent="0.25"/>
  <cols>
    <col min="1" max="1" width="6.7109375" style="1" customWidth="1"/>
    <col min="2" max="2" width="25.28515625" style="1" customWidth="1"/>
    <col min="3" max="3" width="37.7109375" style="1" customWidth="1"/>
    <col min="4" max="4" width="15.85546875" style="1" customWidth="1"/>
    <col min="5" max="5" width="14.7109375" style="1" customWidth="1"/>
    <col min="6" max="6" width="19.28515625" style="2" customWidth="1"/>
    <col min="7" max="7" width="15.7109375" style="1" customWidth="1"/>
    <col min="8" max="8" width="15.42578125" style="1" customWidth="1"/>
    <col min="9" max="9" width="16.7109375" style="1" customWidth="1"/>
    <col min="10" max="10" width="23.7109375" style="2" customWidth="1"/>
    <col min="11" max="11" width="17.85546875" style="1" customWidth="1"/>
    <col min="12" max="12" width="15.140625" style="1" customWidth="1"/>
    <col min="13" max="13" width="21.7109375" style="2" customWidth="1"/>
    <col min="14" max="14" width="19.5703125" style="1" customWidth="1"/>
    <col min="15" max="15" width="17.28515625" style="1" customWidth="1"/>
    <col min="16" max="16" width="16.42578125" style="1" customWidth="1"/>
    <col min="17" max="17" width="22.7109375" style="2" customWidth="1"/>
    <col min="18" max="18" width="8.140625" style="1" customWidth="1"/>
    <col min="19" max="19" width="22" style="1" customWidth="1"/>
    <col min="20" max="16384" width="9.140625" style="1"/>
  </cols>
  <sheetData>
    <row r="1" spans="1:18" ht="16.5" thickBot="1" x14ac:dyDescent="0.3">
      <c r="A1" s="80" t="s">
        <v>0</v>
      </c>
      <c r="B1" s="80" t="s">
        <v>17</v>
      </c>
      <c r="C1" s="80" t="s">
        <v>19</v>
      </c>
      <c r="D1" s="80" t="s">
        <v>54</v>
      </c>
      <c r="E1" s="80"/>
      <c r="F1" s="80"/>
      <c r="G1" s="80"/>
      <c r="H1" s="80"/>
      <c r="I1" s="80"/>
      <c r="J1" s="80"/>
      <c r="K1" s="81" t="s">
        <v>55</v>
      </c>
      <c r="L1" s="82"/>
      <c r="M1" s="82"/>
      <c r="N1" s="82"/>
      <c r="O1" s="82"/>
      <c r="P1" s="82"/>
      <c r="Q1" s="83"/>
      <c r="R1" s="77" t="s">
        <v>35</v>
      </c>
    </row>
    <row r="2" spans="1:18" ht="16.5" thickBot="1" x14ac:dyDescent="0.3">
      <c r="A2" s="80"/>
      <c r="B2" s="80"/>
      <c r="C2" s="80"/>
      <c r="D2" s="20" t="s">
        <v>1</v>
      </c>
      <c r="E2" s="20" t="s">
        <v>3</v>
      </c>
      <c r="F2" s="21" t="s">
        <v>4</v>
      </c>
      <c r="G2" s="20" t="s">
        <v>5</v>
      </c>
      <c r="H2" s="80" t="s">
        <v>8</v>
      </c>
      <c r="I2" s="80" t="s">
        <v>33</v>
      </c>
      <c r="J2" s="79" t="s">
        <v>9</v>
      </c>
      <c r="K2" s="20" t="s">
        <v>1</v>
      </c>
      <c r="L2" s="20" t="s">
        <v>3</v>
      </c>
      <c r="M2" s="21" t="s">
        <v>4</v>
      </c>
      <c r="N2" s="20" t="s">
        <v>5</v>
      </c>
      <c r="O2" s="84" t="s">
        <v>8</v>
      </c>
      <c r="P2" s="84" t="s">
        <v>34</v>
      </c>
      <c r="Q2" s="79" t="s">
        <v>9</v>
      </c>
      <c r="R2" s="78"/>
    </row>
    <row r="3" spans="1:18" ht="16.5" thickBot="1" x14ac:dyDescent="0.3">
      <c r="A3" s="80"/>
      <c r="B3" s="80"/>
      <c r="C3" s="80"/>
      <c r="D3" s="20" t="s">
        <v>2</v>
      </c>
      <c r="E3" s="20" t="s">
        <v>2</v>
      </c>
      <c r="F3" s="21" t="s">
        <v>2</v>
      </c>
      <c r="G3" s="20" t="s">
        <v>6</v>
      </c>
      <c r="H3" s="80"/>
      <c r="I3" s="80"/>
      <c r="J3" s="79"/>
      <c r="K3" s="20" t="s">
        <v>2</v>
      </c>
      <c r="L3" s="20" t="s">
        <v>2</v>
      </c>
      <c r="M3" s="21" t="s">
        <v>2</v>
      </c>
      <c r="N3" s="20" t="s">
        <v>6</v>
      </c>
      <c r="O3" s="85"/>
      <c r="P3" s="85"/>
      <c r="Q3" s="79"/>
      <c r="R3" s="78"/>
    </row>
    <row r="4" spans="1:18" ht="16.5" thickBot="1" x14ac:dyDescent="0.3">
      <c r="A4" s="80"/>
      <c r="B4" s="80"/>
      <c r="C4" s="80"/>
      <c r="D4" s="22"/>
      <c r="E4" s="22"/>
      <c r="F4" s="23"/>
      <c r="G4" s="20" t="s">
        <v>7</v>
      </c>
      <c r="H4" s="80"/>
      <c r="I4" s="80"/>
      <c r="J4" s="79"/>
      <c r="K4" s="22"/>
      <c r="L4" s="22"/>
      <c r="M4" s="23"/>
      <c r="N4" s="20" t="s">
        <v>7</v>
      </c>
      <c r="O4" s="86"/>
      <c r="P4" s="86"/>
      <c r="Q4" s="79"/>
      <c r="R4" s="78"/>
    </row>
    <row r="5" spans="1:18" ht="63.75" thickBot="1" x14ac:dyDescent="0.3">
      <c r="A5" s="49" t="s">
        <v>10</v>
      </c>
      <c r="B5" s="49" t="s">
        <v>18</v>
      </c>
      <c r="C5" s="35" t="s">
        <v>66</v>
      </c>
      <c r="D5" s="24"/>
      <c r="E5" s="24"/>
      <c r="F5" s="24">
        <v>32250</v>
      </c>
      <c r="G5" s="24"/>
      <c r="H5" s="24"/>
      <c r="I5" s="24"/>
      <c r="J5" s="25">
        <f t="shared" ref="J5:J43" si="0">SUM(D5:I5)</f>
        <v>32250</v>
      </c>
      <c r="K5" s="24"/>
      <c r="L5" s="24"/>
      <c r="M5" s="24">
        <v>32250</v>
      </c>
      <c r="N5" s="24"/>
      <c r="O5" s="24"/>
      <c r="P5" s="24"/>
      <c r="Q5" s="25">
        <f>SUM(K5:P5)</f>
        <v>32250</v>
      </c>
      <c r="R5" s="26"/>
    </row>
    <row r="6" spans="1:18" ht="16.5" thickBot="1" x14ac:dyDescent="0.3">
      <c r="A6" s="71" t="s">
        <v>11</v>
      </c>
      <c r="B6" s="71"/>
      <c r="C6" s="71"/>
      <c r="D6" s="27">
        <f t="shared" ref="D6:Q6" si="1">SUM(D5:D5)</f>
        <v>0</v>
      </c>
      <c r="E6" s="27">
        <f t="shared" si="1"/>
        <v>0</v>
      </c>
      <c r="F6" s="27">
        <f t="shared" si="1"/>
        <v>32250</v>
      </c>
      <c r="G6" s="27">
        <f t="shared" si="1"/>
        <v>0</v>
      </c>
      <c r="H6" s="27">
        <f t="shared" si="1"/>
        <v>0</v>
      </c>
      <c r="I6" s="27">
        <f t="shared" si="1"/>
        <v>0</v>
      </c>
      <c r="J6" s="27">
        <f t="shared" si="1"/>
        <v>32250</v>
      </c>
      <c r="K6" s="27">
        <f t="shared" si="1"/>
        <v>0</v>
      </c>
      <c r="L6" s="27">
        <f t="shared" si="1"/>
        <v>0</v>
      </c>
      <c r="M6" s="27">
        <f t="shared" si="1"/>
        <v>32250</v>
      </c>
      <c r="N6" s="27">
        <f t="shared" si="1"/>
        <v>0</v>
      </c>
      <c r="O6" s="27">
        <f t="shared" si="1"/>
        <v>0</v>
      </c>
      <c r="P6" s="27">
        <f t="shared" si="1"/>
        <v>0</v>
      </c>
      <c r="Q6" s="27">
        <f t="shared" si="1"/>
        <v>32250</v>
      </c>
      <c r="R6" s="14">
        <f>Q6/J6*100</f>
        <v>100</v>
      </c>
    </row>
    <row r="7" spans="1:18" ht="51" customHeight="1" thickBot="1" x14ac:dyDescent="0.3">
      <c r="A7" s="72" t="s">
        <v>76</v>
      </c>
      <c r="B7" s="72" t="s">
        <v>20</v>
      </c>
      <c r="C7" s="45" t="s">
        <v>64</v>
      </c>
      <c r="D7" s="16"/>
      <c r="E7" s="16"/>
      <c r="F7" s="16">
        <v>98000</v>
      </c>
      <c r="G7" s="16"/>
      <c r="H7" s="16"/>
      <c r="I7" s="16"/>
      <c r="J7" s="25">
        <f t="shared" si="0"/>
        <v>98000</v>
      </c>
      <c r="K7" s="16"/>
      <c r="L7" s="16"/>
      <c r="M7" s="16">
        <v>39577.129999999997</v>
      </c>
      <c r="N7" s="16"/>
      <c r="O7" s="16"/>
      <c r="P7" s="16"/>
      <c r="Q7" s="25">
        <f>SUM(K7:P7)</f>
        <v>39577.129999999997</v>
      </c>
      <c r="R7" s="28"/>
    </row>
    <row r="8" spans="1:18" ht="51" customHeight="1" thickBot="1" x14ac:dyDescent="0.3">
      <c r="A8" s="73"/>
      <c r="B8" s="73"/>
      <c r="C8" s="45" t="s">
        <v>65</v>
      </c>
      <c r="D8" s="16"/>
      <c r="E8" s="16"/>
      <c r="F8" s="16">
        <v>113215.19</v>
      </c>
      <c r="G8" s="16"/>
      <c r="H8" s="16"/>
      <c r="I8" s="16"/>
      <c r="J8" s="25">
        <f t="shared" si="0"/>
        <v>113215.19</v>
      </c>
      <c r="K8" s="16"/>
      <c r="L8" s="16"/>
      <c r="M8" s="16">
        <v>43922.32</v>
      </c>
      <c r="N8" s="16"/>
      <c r="O8" s="16"/>
      <c r="P8" s="16"/>
      <c r="Q8" s="25">
        <f t="shared" ref="Q8:Q9" si="2">SUM(K8:P8)</f>
        <v>43922.32</v>
      </c>
      <c r="R8" s="28"/>
    </row>
    <row r="9" spans="1:18" ht="16.5" thickBot="1" x14ac:dyDescent="0.3">
      <c r="A9" s="74"/>
      <c r="B9" s="74"/>
      <c r="C9" s="50" t="s">
        <v>91</v>
      </c>
      <c r="D9" s="16"/>
      <c r="E9" s="16"/>
      <c r="F9" s="16"/>
      <c r="G9" s="16">
        <v>480000</v>
      </c>
      <c r="H9" s="16"/>
      <c r="I9" s="16"/>
      <c r="J9" s="25">
        <f t="shared" si="0"/>
        <v>480000</v>
      </c>
      <c r="K9" s="16"/>
      <c r="L9" s="16"/>
      <c r="M9" s="16"/>
      <c r="N9" s="16">
        <v>49035.07</v>
      </c>
      <c r="O9" s="16"/>
      <c r="P9" s="16"/>
      <c r="Q9" s="25">
        <f t="shared" si="2"/>
        <v>49035.07</v>
      </c>
      <c r="R9" s="28"/>
    </row>
    <row r="10" spans="1:18" ht="16.5" thickBot="1" x14ac:dyDescent="0.3">
      <c r="A10" s="71" t="s">
        <v>12</v>
      </c>
      <c r="B10" s="71"/>
      <c r="C10" s="71"/>
      <c r="D10" s="27">
        <f>SUM(D7:D9)</f>
        <v>0</v>
      </c>
      <c r="E10" s="27">
        <f t="shared" ref="E10:Q10" si="3">SUM(E7:E9)</f>
        <v>0</v>
      </c>
      <c r="F10" s="27">
        <f t="shared" si="3"/>
        <v>211215.19</v>
      </c>
      <c r="G10" s="27">
        <f t="shared" si="3"/>
        <v>480000</v>
      </c>
      <c r="H10" s="27">
        <f t="shared" si="3"/>
        <v>0</v>
      </c>
      <c r="I10" s="27">
        <f t="shared" si="3"/>
        <v>0</v>
      </c>
      <c r="J10" s="27">
        <f t="shared" si="3"/>
        <v>691215.19</v>
      </c>
      <c r="K10" s="27">
        <f t="shared" si="3"/>
        <v>0</v>
      </c>
      <c r="L10" s="27">
        <f t="shared" si="3"/>
        <v>0</v>
      </c>
      <c r="M10" s="27">
        <f t="shared" si="3"/>
        <v>83499.45</v>
      </c>
      <c r="N10" s="27">
        <f t="shared" si="3"/>
        <v>49035.07</v>
      </c>
      <c r="O10" s="27">
        <f t="shared" si="3"/>
        <v>0</v>
      </c>
      <c r="P10" s="27">
        <f t="shared" si="3"/>
        <v>0</v>
      </c>
      <c r="Q10" s="27">
        <f t="shared" si="3"/>
        <v>132534.51999999999</v>
      </c>
      <c r="R10" s="15">
        <f>Q10/J10*100</f>
        <v>19.174133022163474</v>
      </c>
    </row>
    <row r="11" spans="1:18" ht="32.25" customHeight="1" thickBot="1" x14ac:dyDescent="0.3">
      <c r="A11" s="76" t="s">
        <v>77</v>
      </c>
      <c r="B11" s="72" t="s">
        <v>21</v>
      </c>
      <c r="C11" s="45" t="s">
        <v>22</v>
      </c>
      <c r="D11" s="16"/>
      <c r="E11" s="16"/>
      <c r="F11" s="16">
        <v>10000</v>
      </c>
      <c r="G11" s="16"/>
      <c r="H11" s="16"/>
      <c r="I11" s="16"/>
      <c r="J11" s="25">
        <f t="shared" si="0"/>
        <v>10000</v>
      </c>
      <c r="K11" s="16"/>
      <c r="L11" s="16"/>
      <c r="M11" s="16">
        <v>1210</v>
      </c>
      <c r="N11" s="16"/>
      <c r="O11" s="16"/>
      <c r="P11" s="16"/>
      <c r="Q11" s="25">
        <f>SUM(K11:P11)</f>
        <v>1210</v>
      </c>
      <c r="R11" s="28"/>
    </row>
    <row r="12" spans="1:18" ht="32.25" thickBot="1" x14ac:dyDescent="0.3">
      <c r="A12" s="76"/>
      <c r="B12" s="73"/>
      <c r="C12" s="45" t="s">
        <v>81</v>
      </c>
      <c r="D12" s="16"/>
      <c r="E12" s="16"/>
      <c r="F12" s="16">
        <v>57000</v>
      </c>
      <c r="G12" s="16"/>
      <c r="H12" s="16"/>
      <c r="I12" s="16"/>
      <c r="J12" s="25">
        <f t="shared" si="0"/>
        <v>57000</v>
      </c>
      <c r="K12" s="16"/>
      <c r="L12" s="16"/>
      <c r="M12" s="16">
        <v>40362.5</v>
      </c>
      <c r="N12" s="16"/>
      <c r="O12" s="16"/>
      <c r="P12" s="16"/>
      <c r="Q12" s="25">
        <f t="shared" ref="Q12:Q38" si="4">SUM(K12:P12)</f>
        <v>40362.5</v>
      </c>
      <c r="R12" s="28"/>
    </row>
    <row r="13" spans="1:18" ht="16.5" thickBot="1" x14ac:dyDescent="0.3">
      <c r="A13" s="76"/>
      <c r="B13" s="73"/>
      <c r="C13" s="50" t="s">
        <v>93</v>
      </c>
      <c r="D13" s="16">
        <v>22000</v>
      </c>
      <c r="E13" s="16"/>
      <c r="F13" s="16">
        <v>61000</v>
      </c>
      <c r="G13" s="16"/>
      <c r="H13" s="16"/>
      <c r="I13" s="16"/>
      <c r="J13" s="25">
        <f t="shared" si="0"/>
        <v>83000</v>
      </c>
      <c r="K13" s="16">
        <v>22000</v>
      </c>
      <c r="L13" s="16"/>
      <c r="M13" s="16">
        <v>58212.5</v>
      </c>
      <c r="N13" s="16"/>
      <c r="O13" s="16"/>
      <c r="P13" s="16"/>
      <c r="Q13" s="25">
        <f t="shared" si="4"/>
        <v>80212.5</v>
      </c>
      <c r="R13" s="28"/>
    </row>
    <row r="14" spans="1:18" ht="32.25" thickBot="1" x14ac:dyDescent="0.3">
      <c r="A14" s="76"/>
      <c r="B14" s="73"/>
      <c r="C14" s="45" t="s">
        <v>68</v>
      </c>
      <c r="D14" s="16"/>
      <c r="E14" s="16"/>
      <c r="F14" s="16">
        <v>222500</v>
      </c>
      <c r="G14" s="16"/>
      <c r="H14" s="16">
        <v>285000</v>
      </c>
      <c r="I14" s="16"/>
      <c r="J14" s="25">
        <f t="shared" si="0"/>
        <v>507500</v>
      </c>
      <c r="K14" s="16"/>
      <c r="L14" s="16"/>
      <c r="M14" s="16">
        <v>142855.26</v>
      </c>
      <c r="N14" s="16"/>
      <c r="O14" s="16">
        <v>216195</v>
      </c>
      <c r="P14" s="16"/>
      <c r="Q14" s="25">
        <f t="shared" si="4"/>
        <v>359050.26</v>
      </c>
      <c r="R14" s="28"/>
    </row>
    <row r="15" spans="1:18" ht="48" thickBot="1" x14ac:dyDescent="0.3">
      <c r="A15" s="76"/>
      <c r="B15" s="73"/>
      <c r="C15" s="45" t="s">
        <v>103</v>
      </c>
      <c r="D15" s="16">
        <v>150000</v>
      </c>
      <c r="E15" s="16"/>
      <c r="F15" s="16">
        <v>1748000</v>
      </c>
      <c r="G15" s="16">
        <v>639000</v>
      </c>
      <c r="H15" s="16"/>
      <c r="I15" s="16">
        <v>300000</v>
      </c>
      <c r="J15" s="25">
        <f t="shared" si="0"/>
        <v>2837000</v>
      </c>
      <c r="K15" s="16">
        <v>148198</v>
      </c>
      <c r="L15" s="16"/>
      <c r="M15" s="16">
        <v>1683199.67</v>
      </c>
      <c r="N15" s="16">
        <v>638495.25</v>
      </c>
      <c r="O15" s="16"/>
      <c r="P15" s="16">
        <v>296793.05</v>
      </c>
      <c r="Q15" s="25">
        <f t="shared" si="4"/>
        <v>2766685.9699999997</v>
      </c>
      <c r="R15" s="28"/>
    </row>
    <row r="16" spans="1:18" ht="16.5" thickBot="1" x14ac:dyDescent="0.3">
      <c r="A16" s="76"/>
      <c r="B16" s="73"/>
      <c r="C16" s="45" t="s">
        <v>63</v>
      </c>
      <c r="D16" s="16"/>
      <c r="E16" s="16"/>
      <c r="F16" s="16">
        <v>110637</v>
      </c>
      <c r="G16" s="16"/>
      <c r="H16" s="16"/>
      <c r="I16" s="16"/>
      <c r="J16" s="25">
        <f t="shared" si="0"/>
        <v>110637</v>
      </c>
      <c r="K16" s="16"/>
      <c r="L16" s="16"/>
      <c r="M16" s="16">
        <v>110636.94</v>
      </c>
      <c r="N16" s="16"/>
      <c r="O16" s="16"/>
      <c r="P16" s="16"/>
      <c r="Q16" s="25">
        <f t="shared" si="4"/>
        <v>110636.94</v>
      </c>
      <c r="R16" s="28"/>
    </row>
    <row r="17" spans="1:18" ht="63.75" thickBot="1" x14ac:dyDescent="0.3">
      <c r="A17" s="76"/>
      <c r="B17" s="73"/>
      <c r="C17" s="45" t="s">
        <v>90</v>
      </c>
      <c r="D17" s="16"/>
      <c r="E17" s="16"/>
      <c r="F17" s="16">
        <v>5000</v>
      </c>
      <c r="G17" s="16"/>
      <c r="H17" s="16"/>
      <c r="I17" s="16"/>
      <c r="J17" s="25">
        <f t="shared" si="0"/>
        <v>5000</v>
      </c>
      <c r="K17" s="48"/>
      <c r="L17" s="16"/>
      <c r="M17" s="16"/>
      <c r="N17" s="16"/>
      <c r="O17" s="16"/>
      <c r="P17" s="16"/>
      <c r="Q17" s="25">
        <f t="shared" si="4"/>
        <v>0</v>
      </c>
      <c r="R17" s="28"/>
    </row>
    <row r="18" spans="1:18" ht="32.25" thickBot="1" x14ac:dyDescent="0.3">
      <c r="A18" s="76"/>
      <c r="B18" s="73"/>
      <c r="C18" s="45" t="s">
        <v>24</v>
      </c>
      <c r="D18" s="16"/>
      <c r="E18" s="16"/>
      <c r="F18" s="16">
        <v>364200</v>
      </c>
      <c r="G18" s="16">
        <v>270000</v>
      </c>
      <c r="H18" s="16"/>
      <c r="I18" s="16"/>
      <c r="J18" s="25">
        <f t="shared" si="0"/>
        <v>634200</v>
      </c>
      <c r="K18" s="16"/>
      <c r="L18" s="16"/>
      <c r="M18" s="16">
        <v>337365.33</v>
      </c>
      <c r="N18" s="16">
        <v>266850</v>
      </c>
      <c r="O18" s="16"/>
      <c r="P18" s="16"/>
      <c r="Q18" s="25">
        <f t="shared" si="4"/>
        <v>604215.33000000007</v>
      </c>
      <c r="R18" s="28"/>
    </row>
    <row r="19" spans="1:18" ht="48" thickBot="1" x14ac:dyDescent="0.3">
      <c r="A19" s="76"/>
      <c r="B19" s="73"/>
      <c r="C19" s="45" t="s">
        <v>79</v>
      </c>
      <c r="D19" s="16"/>
      <c r="E19" s="16"/>
      <c r="F19" s="16">
        <v>343500</v>
      </c>
      <c r="G19" s="16"/>
      <c r="H19" s="16"/>
      <c r="I19" s="16">
        <v>389041.51</v>
      </c>
      <c r="J19" s="25">
        <f t="shared" si="0"/>
        <v>732541.51</v>
      </c>
      <c r="K19" s="16"/>
      <c r="L19" s="16"/>
      <c r="M19" s="16">
        <v>346965.59</v>
      </c>
      <c r="N19" s="16"/>
      <c r="O19" s="16"/>
      <c r="P19" s="16">
        <v>389041.51</v>
      </c>
      <c r="Q19" s="25">
        <f t="shared" si="4"/>
        <v>736007.10000000009</v>
      </c>
      <c r="R19" s="28"/>
    </row>
    <row r="20" spans="1:18" ht="32.25" thickBot="1" x14ac:dyDescent="0.3">
      <c r="A20" s="76"/>
      <c r="B20" s="73"/>
      <c r="C20" s="18" t="s">
        <v>25</v>
      </c>
      <c r="D20" s="17"/>
      <c r="E20" s="17"/>
      <c r="F20" s="17">
        <v>100000</v>
      </c>
      <c r="H20" s="17"/>
      <c r="I20" s="17"/>
      <c r="J20" s="25">
        <f t="shared" si="0"/>
        <v>100000</v>
      </c>
      <c r="K20" s="30"/>
      <c r="L20" s="30"/>
      <c r="M20" s="30">
        <v>98979.63</v>
      </c>
      <c r="N20" s="30"/>
      <c r="O20" s="30"/>
      <c r="P20" s="30"/>
      <c r="Q20" s="25">
        <f t="shared" si="4"/>
        <v>98979.63</v>
      </c>
      <c r="R20" s="28"/>
    </row>
    <row r="21" spans="1:18" ht="32.25" thickBot="1" x14ac:dyDescent="0.3">
      <c r="A21" s="76"/>
      <c r="B21" s="73"/>
      <c r="C21" s="18" t="s">
        <v>58</v>
      </c>
      <c r="D21" s="17"/>
      <c r="E21" s="17"/>
      <c r="F21" s="17">
        <v>200000</v>
      </c>
      <c r="G21" s="17"/>
      <c r="H21" s="17">
        <v>260000</v>
      </c>
      <c r="I21" s="17"/>
      <c r="J21" s="25">
        <f t="shared" si="0"/>
        <v>460000</v>
      </c>
      <c r="K21" s="30"/>
      <c r="L21" s="30"/>
      <c r="M21" s="30">
        <v>190109.33</v>
      </c>
      <c r="N21" s="30"/>
      <c r="O21" s="30">
        <v>259172.83</v>
      </c>
      <c r="P21" s="30"/>
      <c r="Q21" s="25">
        <f t="shared" si="4"/>
        <v>449282.16</v>
      </c>
      <c r="R21" s="28"/>
    </row>
    <row r="22" spans="1:18" ht="32.25" thickBot="1" x14ac:dyDescent="0.3">
      <c r="A22" s="76"/>
      <c r="B22" s="73"/>
      <c r="C22" s="18" t="s">
        <v>57</v>
      </c>
      <c r="D22" s="17">
        <v>100300</v>
      </c>
      <c r="E22" s="17"/>
      <c r="F22" s="17">
        <v>237000</v>
      </c>
      <c r="G22" s="17">
        <v>515448.64999999991</v>
      </c>
      <c r="H22" s="17"/>
      <c r="I22" s="17"/>
      <c r="J22" s="25">
        <f t="shared" si="0"/>
        <v>852748.64999999991</v>
      </c>
      <c r="K22" s="30">
        <v>89933.8</v>
      </c>
      <c r="L22" s="30"/>
      <c r="M22" s="30">
        <v>186862.33000000002</v>
      </c>
      <c r="N22" s="30">
        <v>274237.71000000002</v>
      </c>
      <c r="O22" s="30"/>
      <c r="P22" s="30"/>
      <c r="Q22" s="25">
        <f t="shared" si="4"/>
        <v>551033.84000000008</v>
      </c>
      <c r="R22" s="28"/>
    </row>
    <row r="23" spans="1:18" ht="16.5" thickBot="1" x14ac:dyDescent="0.3">
      <c r="A23" s="76"/>
      <c r="B23" s="73"/>
      <c r="C23" s="18" t="s">
        <v>73</v>
      </c>
      <c r="D23" s="17"/>
      <c r="E23" s="17"/>
      <c r="F23" s="17">
        <v>50000</v>
      </c>
      <c r="G23" s="17"/>
      <c r="H23" s="17"/>
      <c r="I23" s="17"/>
      <c r="J23" s="25">
        <f t="shared" si="0"/>
        <v>50000</v>
      </c>
      <c r="K23" s="30"/>
      <c r="L23" s="30"/>
      <c r="M23" s="30">
        <v>50000</v>
      </c>
      <c r="N23" s="30"/>
      <c r="O23" s="30"/>
      <c r="P23" s="30"/>
      <c r="Q23" s="25">
        <f t="shared" si="4"/>
        <v>50000</v>
      </c>
      <c r="R23" s="28"/>
    </row>
    <row r="24" spans="1:18" ht="16.5" thickBot="1" x14ac:dyDescent="0.3">
      <c r="A24" s="76"/>
      <c r="B24" s="73"/>
      <c r="C24" s="18" t="s">
        <v>92</v>
      </c>
      <c r="D24" s="17"/>
      <c r="E24" s="17"/>
      <c r="F24" s="17">
        <v>320782</v>
      </c>
      <c r="G24" s="17"/>
      <c r="H24" s="17"/>
      <c r="I24" s="17"/>
      <c r="J24" s="25">
        <f t="shared" si="0"/>
        <v>320782</v>
      </c>
      <c r="K24" s="30"/>
      <c r="L24" s="30"/>
      <c r="M24" s="30">
        <v>320781.25</v>
      </c>
      <c r="N24" s="30"/>
      <c r="O24" s="30"/>
      <c r="P24" s="30"/>
      <c r="Q24" s="25">
        <f t="shared" si="4"/>
        <v>320781.25</v>
      </c>
      <c r="R24" s="28"/>
    </row>
    <row r="25" spans="1:18" ht="16.5" thickBot="1" x14ac:dyDescent="0.3">
      <c r="A25" s="76"/>
      <c r="B25" s="73"/>
      <c r="C25" s="18" t="s">
        <v>72</v>
      </c>
      <c r="D25" s="17"/>
      <c r="E25" s="17"/>
      <c r="F25" s="17"/>
      <c r="G25" s="17"/>
      <c r="H25" s="17"/>
      <c r="I25" s="17"/>
      <c r="J25" s="25">
        <f t="shared" si="0"/>
        <v>0</v>
      </c>
      <c r="K25" s="30"/>
      <c r="L25" s="30"/>
      <c r="M25" s="30"/>
      <c r="N25" s="30"/>
      <c r="O25" s="30"/>
      <c r="P25" s="30"/>
      <c r="Q25" s="25">
        <f t="shared" si="4"/>
        <v>0</v>
      </c>
      <c r="R25" s="28"/>
    </row>
    <row r="26" spans="1:18" s="33" customFormat="1" ht="48" thickBot="1" x14ac:dyDescent="0.3">
      <c r="A26" s="76"/>
      <c r="B26" s="73"/>
      <c r="C26" s="18" t="s">
        <v>88</v>
      </c>
      <c r="D26" s="34"/>
      <c r="E26" s="17"/>
      <c r="F26" s="17"/>
      <c r="G26" s="34"/>
      <c r="H26" s="17">
        <v>42000</v>
      </c>
      <c r="I26" s="17"/>
      <c r="J26" s="25">
        <f t="shared" si="0"/>
        <v>42000</v>
      </c>
      <c r="K26" s="34"/>
      <c r="L26" s="17"/>
      <c r="M26" s="17"/>
      <c r="N26" s="34"/>
      <c r="O26" s="17">
        <v>42000</v>
      </c>
      <c r="P26" s="17"/>
      <c r="Q26" s="25">
        <f t="shared" si="4"/>
        <v>42000</v>
      </c>
      <c r="R26" s="32"/>
    </row>
    <row r="27" spans="1:18" s="33" customFormat="1" ht="32.25" thickBot="1" x14ac:dyDescent="0.3">
      <c r="A27" s="76"/>
      <c r="B27" s="73"/>
      <c r="C27" s="18" t="s">
        <v>85</v>
      </c>
      <c r="D27" s="34"/>
      <c r="E27" s="34"/>
      <c r="F27" s="17">
        <v>121000</v>
      </c>
      <c r="G27" s="34"/>
      <c r="H27" s="17">
        <v>210000</v>
      </c>
      <c r="I27" s="17"/>
      <c r="J27" s="25">
        <f t="shared" si="0"/>
        <v>331000</v>
      </c>
      <c r="K27" s="34"/>
      <c r="L27" s="34"/>
      <c r="M27" s="17">
        <v>130636.15</v>
      </c>
      <c r="N27" s="34"/>
      <c r="O27" s="17">
        <v>280658.25</v>
      </c>
      <c r="P27" s="17"/>
      <c r="Q27" s="25">
        <f t="shared" si="4"/>
        <v>411294.4</v>
      </c>
      <c r="R27" s="32"/>
    </row>
    <row r="28" spans="1:18" s="33" customFormat="1" ht="63.75" thickBot="1" x14ac:dyDescent="0.3">
      <c r="A28" s="76"/>
      <c r="B28" s="73"/>
      <c r="C28" s="18" t="s">
        <v>86</v>
      </c>
      <c r="D28" s="34"/>
      <c r="E28" s="17"/>
      <c r="F28" s="17">
        <v>32000</v>
      </c>
      <c r="G28" s="34"/>
      <c r="H28" s="17"/>
      <c r="I28" s="17"/>
      <c r="J28" s="25">
        <f t="shared" si="0"/>
        <v>32000</v>
      </c>
      <c r="K28" s="34"/>
      <c r="L28" s="17"/>
      <c r="M28" s="17">
        <v>18750.21</v>
      </c>
      <c r="N28" s="34"/>
      <c r="O28" s="17"/>
      <c r="P28" s="17"/>
      <c r="Q28" s="25">
        <f t="shared" si="4"/>
        <v>18750.21</v>
      </c>
      <c r="R28" s="32"/>
    </row>
    <row r="29" spans="1:18" s="33" customFormat="1" ht="16.5" thickBot="1" x14ac:dyDescent="0.3">
      <c r="A29" s="76"/>
      <c r="B29" s="73"/>
      <c r="C29" s="18" t="s">
        <v>87</v>
      </c>
      <c r="D29" s="34"/>
      <c r="E29" s="17"/>
      <c r="F29" s="17"/>
      <c r="G29" s="17">
        <v>1100000</v>
      </c>
      <c r="H29" s="17"/>
      <c r="I29" s="17"/>
      <c r="J29" s="25">
        <f t="shared" si="0"/>
        <v>1100000</v>
      </c>
      <c r="K29" s="34"/>
      <c r="L29" s="17"/>
      <c r="M29" s="17"/>
      <c r="N29" s="17">
        <v>1326752.83</v>
      </c>
      <c r="O29" s="17"/>
      <c r="P29" s="17"/>
      <c r="Q29" s="25">
        <f t="shared" ref="Q29" si="5">SUM(K29:P29)</f>
        <v>1326752.83</v>
      </c>
      <c r="R29" s="32"/>
    </row>
    <row r="30" spans="1:18" s="33" customFormat="1" ht="32.25" thickBot="1" x14ac:dyDescent="0.3">
      <c r="A30" s="76"/>
      <c r="B30" s="73"/>
      <c r="C30" s="18" t="s">
        <v>102</v>
      </c>
      <c r="D30" s="17">
        <v>150000</v>
      </c>
      <c r="E30" s="17"/>
      <c r="F30" s="17">
        <v>25000</v>
      </c>
      <c r="G30" s="34"/>
      <c r="H30" s="17"/>
      <c r="I30" s="17"/>
      <c r="J30" s="25">
        <f t="shared" si="0"/>
        <v>175000</v>
      </c>
      <c r="K30" s="17">
        <v>150000</v>
      </c>
      <c r="L30" s="17"/>
      <c r="M30" s="17">
        <v>15820</v>
      </c>
      <c r="N30" s="34"/>
      <c r="O30" s="17"/>
      <c r="P30" s="34"/>
      <c r="Q30" s="25">
        <f t="shared" si="4"/>
        <v>165820</v>
      </c>
      <c r="R30" s="32"/>
    </row>
    <row r="31" spans="1:18" ht="16.5" thickBot="1" x14ac:dyDescent="0.3">
      <c r="A31" s="76"/>
      <c r="B31" s="73"/>
      <c r="C31" s="18" t="s">
        <v>89</v>
      </c>
      <c r="D31" s="17"/>
      <c r="E31" s="17"/>
      <c r="F31" s="17">
        <v>60049.67</v>
      </c>
      <c r="G31" s="17"/>
      <c r="H31" s="17"/>
      <c r="I31" s="17">
        <v>2000</v>
      </c>
      <c r="J31" s="25">
        <f t="shared" si="0"/>
        <v>62049.67</v>
      </c>
      <c r="K31" s="30"/>
      <c r="L31" s="30"/>
      <c r="M31" s="30">
        <v>27123.239999999998</v>
      </c>
      <c r="N31" s="30"/>
      <c r="O31" s="30"/>
      <c r="P31" s="30"/>
      <c r="Q31" s="25">
        <f t="shared" si="4"/>
        <v>27123.239999999998</v>
      </c>
      <c r="R31" s="28"/>
    </row>
    <row r="32" spans="1:18" ht="16.5" thickBot="1" x14ac:dyDescent="0.3">
      <c r="A32" s="76"/>
      <c r="B32" s="73"/>
      <c r="C32" s="18" t="s">
        <v>69</v>
      </c>
      <c r="D32" s="17"/>
      <c r="E32" s="17"/>
      <c r="F32" s="17">
        <v>5000</v>
      </c>
      <c r="G32" s="17"/>
      <c r="H32" s="17"/>
      <c r="I32" s="17"/>
      <c r="J32" s="25">
        <f t="shared" si="0"/>
        <v>5000</v>
      </c>
      <c r="K32" s="30"/>
      <c r="L32" s="30"/>
      <c r="M32" s="30">
        <v>5000</v>
      </c>
      <c r="N32" s="30"/>
      <c r="O32" s="30"/>
      <c r="P32" s="30"/>
      <c r="Q32" s="25">
        <f t="shared" si="4"/>
        <v>5000</v>
      </c>
      <c r="R32" s="28"/>
    </row>
    <row r="33" spans="1:18" ht="16.5" thickBot="1" x14ac:dyDescent="0.3">
      <c r="A33" s="76"/>
      <c r="B33" s="73"/>
      <c r="C33" s="18" t="s">
        <v>62</v>
      </c>
      <c r="D33" s="17"/>
      <c r="E33" s="17"/>
      <c r="F33" s="17"/>
      <c r="G33" s="17"/>
      <c r="H33" s="17"/>
      <c r="I33" s="17"/>
      <c r="J33" s="25">
        <f t="shared" si="0"/>
        <v>0</v>
      </c>
      <c r="K33" s="30"/>
      <c r="L33" s="30"/>
      <c r="M33" s="30"/>
      <c r="N33" s="30"/>
      <c r="O33" s="30"/>
      <c r="P33" s="30"/>
      <c r="Q33" s="25">
        <f t="shared" si="4"/>
        <v>0</v>
      </c>
      <c r="R33" s="28"/>
    </row>
    <row r="34" spans="1:18" ht="16.5" thickBot="1" x14ac:dyDescent="0.3">
      <c r="A34" s="76"/>
      <c r="B34" s="73"/>
      <c r="C34" s="18" t="s">
        <v>70</v>
      </c>
      <c r="D34" s="17">
        <v>63000</v>
      </c>
      <c r="E34" s="17">
        <v>5000</v>
      </c>
      <c r="F34" s="17">
        <v>37000</v>
      </c>
      <c r="G34" s="17"/>
      <c r="H34" s="17"/>
      <c r="I34" s="17">
        <v>13000</v>
      </c>
      <c r="J34" s="25">
        <f t="shared" si="0"/>
        <v>118000</v>
      </c>
      <c r="K34" s="30">
        <v>63000</v>
      </c>
      <c r="L34" s="30">
        <v>5000</v>
      </c>
      <c r="M34" s="30">
        <v>36139.480000000003</v>
      </c>
      <c r="N34" s="30"/>
      <c r="O34" s="30"/>
      <c r="P34" s="30">
        <v>3022.5</v>
      </c>
      <c r="Q34" s="25">
        <f t="shared" si="4"/>
        <v>107161.98000000001</v>
      </c>
      <c r="R34" s="28"/>
    </row>
    <row r="35" spans="1:18" ht="16.5" thickBot="1" x14ac:dyDescent="0.3">
      <c r="A35" s="76"/>
      <c r="B35" s="73"/>
      <c r="C35" s="18" t="s">
        <v>78</v>
      </c>
      <c r="D35" s="17">
        <v>60000</v>
      </c>
      <c r="E35" s="17"/>
      <c r="F35" s="17">
        <v>100000</v>
      </c>
      <c r="G35" s="17"/>
      <c r="H35" s="17"/>
      <c r="I35" s="17"/>
      <c r="J35" s="25">
        <f t="shared" si="0"/>
        <v>160000</v>
      </c>
      <c r="K35" s="30">
        <v>52500</v>
      </c>
      <c r="L35" s="30"/>
      <c r="M35" s="30"/>
      <c r="N35" s="30"/>
      <c r="O35" s="30"/>
      <c r="P35" s="30"/>
      <c r="Q35" s="25">
        <f t="shared" si="4"/>
        <v>52500</v>
      </c>
      <c r="R35" s="28"/>
    </row>
    <row r="36" spans="1:18" ht="16.5" thickBot="1" x14ac:dyDescent="0.3">
      <c r="A36" s="76"/>
      <c r="B36" s="73"/>
      <c r="C36" s="18" t="s">
        <v>80</v>
      </c>
      <c r="D36" s="17"/>
      <c r="E36" s="17"/>
      <c r="F36" s="17"/>
      <c r="G36" s="17"/>
      <c r="H36" s="17"/>
      <c r="I36" s="17"/>
      <c r="J36" s="25">
        <f t="shared" si="0"/>
        <v>0</v>
      </c>
      <c r="K36" s="30"/>
      <c r="L36" s="30"/>
      <c r="M36" s="30"/>
      <c r="N36" s="30"/>
      <c r="O36" s="30"/>
      <c r="P36" s="30"/>
      <c r="Q36" s="25">
        <f t="shared" si="4"/>
        <v>0</v>
      </c>
      <c r="R36" s="28"/>
    </row>
    <row r="37" spans="1:18" ht="16.5" thickBot="1" x14ac:dyDescent="0.3">
      <c r="A37" s="76"/>
      <c r="B37" s="74"/>
      <c r="C37" s="18" t="s">
        <v>61</v>
      </c>
      <c r="D37" s="17"/>
      <c r="E37" s="17"/>
      <c r="F37" s="17"/>
      <c r="G37" s="17"/>
      <c r="H37" s="17"/>
      <c r="I37" s="17"/>
      <c r="J37" s="25">
        <f t="shared" si="0"/>
        <v>0</v>
      </c>
      <c r="K37" s="30"/>
      <c r="L37" s="30"/>
      <c r="M37" s="17"/>
      <c r="N37" s="30"/>
      <c r="O37" s="30"/>
      <c r="P37" s="30"/>
      <c r="Q37" s="25">
        <f t="shared" si="4"/>
        <v>0</v>
      </c>
      <c r="R37" s="28"/>
    </row>
    <row r="38" spans="1:18" ht="16.5" thickBot="1" x14ac:dyDescent="0.3">
      <c r="A38" s="66"/>
      <c r="B38" s="67"/>
      <c r="C38" s="18" t="s">
        <v>119</v>
      </c>
      <c r="D38" s="17"/>
      <c r="E38" s="17"/>
      <c r="F38" s="17">
        <v>100000</v>
      </c>
      <c r="G38" s="17"/>
      <c r="H38" s="17"/>
      <c r="I38" s="17"/>
      <c r="J38" s="25">
        <f t="shared" si="0"/>
        <v>100000</v>
      </c>
      <c r="K38" s="30"/>
      <c r="L38" s="30"/>
      <c r="M38" s="17">
        <v>89185</v>
      </c>
      <c r="N38" s="30"/>
      <c r="O38" s="30"/>
      <c r="P38" s="30"/>
      <c r="Q38" s="25">
        <f t="shared" si="4"/>
        <v>89185</v>
      </c>
      <c r="R38" s="28"/>
    </row>
    <row r="39" spans="1:18" ht="16.5" thickBot="1" x14ac:dyDescent="0.3">
      <c r="A39" s="71" t="s">
        <v>14</v>
      </c>
      <c r="B39" s="71"/>
      <c r="C39" s="71"/>
      <c r="D39" s="29">
        <f t="shared" ref="D39:H39" si="6">SUM(D11:D38)</f>
        <v>545300</v>
      </c>
      <c r="E39" s="29">
        <f t="shared" si="6"/>
        <v>5000</v>
      </c>
      <c r="F39" s="29">
        <f t="shared" si="6"/>
        <v>4309668.67</v>
      </c>
      <c r="G39" s="29">
        <f t="shared" si="6"/>
        <v>2524448.65</v>
      </c>
      <c r="H39" s="29">
        <f t="shared" si="6"/>
        <v>797000</v>
      </c>
      <c r="I39" s="29">
        <f>SUM(I11:I38)</f>
        <v>704041.51</v>
      </c>
      <c r="J39" s="29">
        <f>SUM(J11:J38)</f>
        <v>8885458.8300000001</v>
      </c>
      <c r="K39" s="29">
        <f t="shared" ref="K39:Q39" si="7">SUM(K11:K38)</f>
        <v>525631.80000000005</v>
      </c>
      <c r="L39" s="29">
        <f t="shared" si="7"/>
        <v>5000</v>
      </c>
      <c r="M39" s="29">
        <f t="shared" si="7"/>
        <v>3890194.4099999997</v>
      </c>
      <c r="N39" s="29">
        <f t="shared" si="7"/>
        <v>2506335.79</v>
      </c>
      <c r="O39" s="29">
        <f t="shared" si="7"/>
        <v>798026.08</v>
      </c>
      <c r="P39" s="29">
        <f t="shared" si="7"/>
        <v>688857.06</v>
      </c>
      <c r="Q39" s="29">
        <f t="shared" si="7"/>
        <v>8414045.1400000006</v>
      </c>
      <c r="R39" s="15">
        <f>Q39/J39*100</f>
        <v>94.694548711335386</v>
      </c>
    </row>
    <row r="40" spans="1:18" ht="74.25" customHeight="1" thickBot="1" x14ac:dyDescent="0.3">
      <c r="A40" s="72" t="s">
        <v>15</v>
      </c>
      <c r="B40" s="72" t="s">
        <v>26</v>
      </c>
      <c r="C40" s="58" t="s">
        <v>82</v>
      </c>
      <c r="D40" s="16"/>
      <c r="E40" s="16"/>
      <c r="F40" s="30">
        <v>205000</v>
      </c>
      <c r="G40" s="16"/>
      <c r="H40" s="16"/>
      <c r="I40" s="16"/>
      <c r="J40" s="25">
        <f t="shared" si="0"/>
        <v>205000</v>
      </c>
      <c r="K40" s="16"/>
      <c r="L40" s="16"/>
      <c r="M40" s="30">
        <v>162595.64000000001</v>
      </c>
      <c r="N40" s="16"/>
      <c r="O40" s="16"/>
      <c r="P40" s="16"/>
      <c r="Q40" s="25">
        <f>SUM(K40:P40)</f>
        <v>162595.64000000001</v>
      </c>
      <c r="R40" s="28"/>
    </row>
    <row r="41" spans="1:18" ht="16.5" thickBot="1" x14ac:dyDescent="0.3">
      <c r="A41" s="73"/>
      <c r="B41" s="73"/>
      <c r="C41" s="59" t="s">
        <v>101</v>
      </c>
      <c r="D41" s="16">
        <v>76000</v>
      </c>
      <c r="E41" s="16"/>
      <c r="F41" s="30">
        <v>252000</v>
      </c>
      <c r="G41" s="16"/>
      <c r="H41" s="16"/>
      <c r="I41" s="16"/>
      <c r="J41" s="25">
        <f t="shared" si="0"/>
        <v>328000</v>
      </c>
      <c r="K41" s="16">
        <v>62500</v>
      </c>
      <c r="L41" s="16"/>
      <c r="M41" s="30">
        <v>200000</v>
      </c>
      <c r="N41" s="16"/>
      <c r="O41" s="16"/>
      <c r="P41" s="16"/>
      <c r="Q41" s="25">
        <f>SUM(K41:P41)</f>
        <v>262500</v>
      </c>
      <c r="R41" s="28"/>
    </row>
    <row r="42" spans="1:18" ht="74.25" customHeight="1" thickBot="1" x14ac:dyDescent="0.3">
      <c r="A42" s="73"/>
      <c r="B42" s="73"/>
      <c r="C42" s="18" t="s">
        <v>52</v>
      </c>
      <c r="D42" s="30"/>
      <c r="E42" s="30"/>
      <c r="F42" s="30">
        <v>46200</v>
      </c>
      <c r="G42" s="30"/>
      <c r="H42" s="30"/>
      <c r="I42" s="30"/>
      <c r="J42" s="25">
        <f t="shared" si="0"/>
        <v>46200</v>
      </c>
      <c r="K42" s="30"/>
      <c r="L42" s="30"/>
      <c r="M42" s="30">
        <v>46182.64</v>
      </c>
      <c r="N42" s="30"/>
      <c r="O42" s="30"/>
      <c r="P42" s="30"/>
      <c r="Q42" s="25">
        <f>SUM(K42:P42)</f>
        <v>46182.64</v>
      </c>
      <c r="R42" s="28"/>
    </row>
    <row r="43" spans="1:18" ht="74.25" customHeight="1" thickBot="1" x14ac:dyDescent="0.3">
      <c r="A43" s="74"/>
      <c r="B43" s="74"/>
      <c r="C43" s="18" t="s">
        <v>94</v>
      </c>
      <c r="D43" s="30"/>
      <c r="E43" s="30"/>
      <c r="F43" s="30">
        <v>30000</v>
      </c>
      <c r="G43" s="30"/>
      <c r="H43" s="30"/>
      <c r="I43" s="30"/>
      <c r="J43" s="25">
        <f t="shared" si="0"/>
        <v>30000</v>
      </c>
      <c r="K43" s="30"/>
      <c r="L43" s="30"/>
      <c r="M43" s="30">
        <v>30000</v>
      </c>
      <c r="N43" s="30"/>
      <c r="O43" s="30"/>
      <c r="P43" s="30"/>
      <c r="Q43" s="25">
        <f>SUM(K43:P43)</f>
        <v>30000</v>
      </c>
      <c r="R43" s="28"/>
    </row>
    <row r="44" spans="1:18" ht="16.5" thickBot="1" x14ac:dyDescent="0.3">
      <c r="A44" s="71" t="s">
        <v>16</v>
      </c>
      <c r="B44" s="71"/>
      <c r="C44" s="71"/>
      <c r="D44" s="29">
        <f t="shared" ref="D44:I44" si="8">SUM(D40:D43)</f>
        <v>76000</v>
      </c>
      <c r="E44" s="29">
        <f t="shared" si="8"/>
        <v>0</v>
      </c>
      <c r="F44" s="29">
        <f t="shared" si="8"/>
        <v>533200</v>
      </c>
      <c r="G44" s="29">
        <f t="shared" si="8"/>
        <v>0</v>
      </c>
      <c r="H44" s="29">
        <f t="shared" si="8"/>
        <v>0</v>
      </c>
      <c r="I44" s="29">
        <f t="shared" si="8"/>
        <v>0</v>
      </c>
      <c r="J44" s="29">
        <f>SUM(J40:J43)</f>
        <v>609200</v>
      </c>
      <c r="K44" s="29">
        <f t="shared" ref="K44:Q44" si="9">SUM(K40:K43)</f>
        <v>62500</v>
      </c>
      <c r="L44" s="29">
        <f t="shared" si="9"/>
        <v>0</v>
      </c>
      <c r="M44" s="29">
        <f t="shared" si="9"/>
        <v>438778.28</v>
      </c>
      <c r="N44" s="29">
        <f t="shared" si="9"/>
        <v>0</v>
      </c>
      <c r="O44" s="29">
        <f t="shared" si="9"/>
        <v>0</v>
      </c>
      <c r="P44" s="29">
        <f t="shared" si="9"/>
        <v>0</v>
      </c>
      <c r="Q44" s="29">
        <f t="shared" si="9"/>
        <v>501278.28</v>
      </c>
      <c r="R44" s="15">
        <f>Q44/J44*100</f>
        <v>82.284681549573207</v>
      </c>
    </row>
    <row r="45" spans="1:18" ht="24" customHeight="1" thickBot="1" x14ac:dyDescent="0.3">
      <c r="A45" s="75" t="s">
        <v>32</v>
      </c>
      <c r="B45" s="75"/>
      <c r="C45" s="75"/>
      <c r="D45" s="31">
        <f t="shared" ref="D45:I45" si="10">+D6+D10+D39+D44</f>
        <v>621300</v>
      </c>
      <c r="E45" s="31">
        <f t="shared" si="10"/>
        <v>5000</v>
      </c>
      <c r="F45" s="31">
        <f t="shared" si="10"/>
        <v>5086333.8600000003</v>
      </c>
      <c r="G45" s="31">
        <f t="shared" si="10"/>
        <v>3004448.65</v>
      </c>
      <c r="H45" s="31">
        <f t="shared" si="10"/>
        <v>797000</v>
      </c>
      <c r="I45" s="31">
        <f t="shared" si="10"/>
        <v>704041.51</v>
      </c>
      <c r="J45" s="14">
        <f>J6+J10+J39+J44</f>
        <v>10218124.02</v>
      </c>
      <c r="K45" s="31">
        <f t="shared" ref="K45:P45" si="11">+K6+K10+K39+K44</f>
        <v>588131.80000000005</v>
      </c>
      <c r="L45" s="31">
        <f t="shared" si="11"/>
        <v>5000</v>
      </c>
      <c r="M45" s="31">
        <f t="shared" si="11"/>
        <v>4444722.1399999997</v>
      </c>
      <c r="N45" s="31">
        <f t="shared" si="11"/>
        <v>2555370.86</v>
      </c>
      <c r="O45" s="31">
        <f t="shared" si="11"/>
        <v>798026.08</v>
      </c>
      <c r="P45" s="31">
        <f t="shared" si="11"/>
        <v>688857.06</v>
      </c>
      <c r="Q45" s="14">
        <f>Q6+Q10+Q39+Q44</f>
        <v>9080107.9399999995</v>
      </c>
      <c r="R45" s="15">
        <f>Q45/J45*100</f>
        <v>88.862768960598302</v>
      </c>
    </row>
    <row r="48" spans="1:18" x14ac:dyDescent="0.25">
      <c r="K48" s="2"/>
      <c r="L48" s="2"/>
      <c r="N48" s="2"/>
      <c r="O48" s="2"/>
      <c r="P48" s="2"/>
    </row>
    <row r="49" spans="11:16" x14ac:dyDescent="0.25">
      <c r="K49" s="2"/>
      <c r="L49" s="2"/>
      <c r="N49" s="2"/>
      <c r="O49" s="2"/>
      <c r="P49" s="2"/>
    </row>
  </sheetData>
  <mergeCells count="23">
    <mergeCell ref="A45:C45"/>
    <mergeCell ref="A44:C44"/>
    <mergeCell ref="A11:A37"/>
    <mergeCell ref="R1:R4"/>
    <mergeCell ref="Q2:Q4"/>
    <mergeCell ref="A6:C6"/>
    <mergeCell ref="A1:A4"/>
    <mergeCell ref="B1:B4"/>
    <mergeCell ref="C1:C4"/>
    <mergeCell ref="D1:J1"/>
    <mergeCell ref="K1:Q1"/>
    <mergeCell ref="H2:H4"/>
    <mergeCell ref="I2:I4"/>
    <mergeCell ref="J2:J4"/>
    <mergeCell ref="O2:O4"/>
    <mergeCell ref="P2:P4"/>
    <mergeCell ref="A10:C10"/>
    <mergeCell ref="A39:C39"/>
    <mergeCell ref="A7:A9"/>
    <mergeCell ref="B7:B9"/>
    <mergeCell ref="B40:B43"/>
    <mergeCell ref="A40:A43"/>
    <mergeCell ref="B11:B37"/>
  </mergeCells>
  <printOptions horizontalCentered="1"/>
  <pageMargins left="0.15748031496062992" right="0.23622047244094491" top="0.47244094488188981" bottom="0.3937007874015748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37" zoomScale="86" zoomScaleNormal="86" workbookViewId="0">
      <selection activeCell="F43" sqref="F43"/>
    </sheetView>
  </sheetViews>
  <sheetFormatPr defaultRowHeight="15" x14ac:dyDescent="0.25"/>
  <cols>
    <col min="1" max="1" width="4" customWidth="1"/>
    <col min="2" max="2" width="21.28515625" customWidth="1"/>
    <col min="3" max="3" width="14.28515625" customWidth="1"/>
    <col min="4" max="4" width="16" customWidth="1"/>
    <col min="5" max="5" width="36.85546875" customWidth="1"/>
    <col min="6" max="7" width="15" customWidth="1"/>
  </cols>
  <sheetData>
    <row r="1" spans="1:10" ht="22.5" customHeight="1" thickBot="1" x14ac:dyDescent="0.3">
      <c r="A1" s="102" t="s">
        <v>29</v>
      </c>
      <c r="B1" s="103" t="s">
        <v>17</v>
      </c>
      <c r="C1" s="37" t="s">
        <v>36</v>
      </c>
      <c r="D1" s="38" t="s">
        <v>28</v>
      </c>
      <c r="E1" s="102" t="s">
        <v>19</v>
      </c>
      <c r="F1" s="101" t="s">
        <v>30</v>
      </c>
      <c r="G1" s="101" t="s">
        <v>56</v>
      </c>
    </row>
    <row r="2" spans="1:10" ht="15.75" hidden="1" customHeight="1" thickBot="1" x14ac:dyDescent="0.3">
      <c r="A2" s="102"/>
      <c r="B2" s="103"/>
      <c r="C2" s="37"/>
      <c r="D2" s="38"/>
      <c r="E2" s="102"/>
      <c r="F2" s="101"/>
      <c r="G2" s="101"/>
    </row>
    <row r="3" spans="1:10" ht="42" customHeight="1" thickBot="1" x14ac:dyDescent="0.3">
      <c r="A3" s="94" t="s">
        <v>10</v>
      </c>
      <c r="B3" s="94" t="s">
        <v>18</v>
      </c>
      <c r="C3" s="97" t="s">
        <v>38</v>
      </c>
      <c r="D3" s="94" t="s">
        <v>41</v>
      </c>
      <c r="E3" s="95" t="s">
        <v>66</v>
      </c>
      <c r="F3" s="90"/>
      <c r="G3" s="90"/>
    </row>
    <row r="4" spans="1:10" ht="42" customHeight="1" thickBot="1" x14ac:dyDescent="0.3">
      <c r="A4" s="94"/>
      <c r="B4" s="94"/>
      <c r="C4" s="97"/>
      <c r="D4" s="94"/>
      <c r="E4" s="96"/>
      <c r="F4" s="90"/>
      <c r="G4" s="90"/>
      <c r="I4" s="36"/>
      <c r="J4" s="36"/>
    </row>
    <row r="5" spans="1:10" ht="19.5" customHeight="1" thickBot="1" x14ac:dyDescent="0.3">
      <c r="A5" s="104" t="s">
        <v>11</v>
      </c>
      <c r="B5" s="104"/>
      <c r="C5" s="104"/>
      <c r="D5" s="104"/>
      <c r="E5" s="104"/>
      <c r="F5" s="6">
        <v>32250</v>
      </c>
      <c r="G5" s="6">
        <v>32250</v>
      </c>
    </row>
    <row r="6" spans="1:10" ht="32.25" customHeight="1" thickBot="1" x14ac:dyDescent="0.3">
      <c r="A6" s="91" t="s">
        <v>76</v>
      </c>
      <c r="B6" s="91" t="s">
        <v>20</v>
      </c>
      <c r="C6" s="98"/>
      <c r="D6" s="91" t="s">
        <v>67</v>
      </c>
      <c r="E6" s="3" t="s">
        <v>64</v>
      </c>
      <c r="F6" s="87"/>
      <c r="G6" s="87"/>
    </row>
    <row r="7" spans="1:10" ht="38.25" customHeight="1" thickBot="1" x14ac:dyDescent="0.3">
      <c r="A7" s="92"/>
      <c r="B7" s="92"/>
      <c r="C7" s="99"/>
      <c r="D7" s="92"/>
      <c r="E7" s="51" t="s">
        <v>65</v>
      </c>
      <c r="F7" s="88"/>
      <c r="G7" s="88"/>
    </row>
    <row r="8" spans="1:10" ht="38.25" customHeight="1" thickBot="1" x14ac:dyDescent="0.3">
      <c r="A8" s="93"/>
      <c r="B8" s="93"/>
      <c r="C8" s="100"/>
      <c r="D8" s="93"/>
      <c r="E8" s="51" t="s">
        <v>91</v>
      </c>
      <c r="F8" s="89"/>
      <c r="G8" s="89"/>
    </row>
    <row r="9" spans="1:10" ht="15.75" customHeight="1" thickBot="1" x14ac:dyDescent="0.3">
      <c r="A9" s="104" t="s">
        <v>12</v>
      </c>
      <c r="B9" s="104"/>
      <c r="C9" s="104"/>
      <c r="D9" s="104"/>
      <c r="E9" s="104"/>
      <c r="F9" s="6">
        <v>691215.19</v>
      </c>
      <c r="G9" s="6">
        <v>132534.51999999999</v>
      </c>
    </row>
    <row r="10" spans="1:10" ht="24.75" customHeight="1" thickBot="1" x14ac:dyDescent="0.3">
      <c r="A10" s="91" t="s">
        <v>77</v>
      </c>
      <c r="B10" s="91" t="s">
        <v>46</v>
      </c>
      <c r="C10" s="91" t="s">
        <v>60</v>
      </c>
      <c r="D10" s="91" t="s">
        <v>60</v>
      </c>
      <c r="E10" s="44" t="s">
        <v>22</v>
      </c>
      <c r="F10" s="87"/>
      <c r="G10" s="87"/>
    </row>
    <row r="11" spans="1:10" ht="24.75" thickBot="1" x14ac:dyDescent="0.3">
      <c r="A11" s="92"/>
      <c r="B11" s="92"/>
      <c r="C11" s="92"/>
      <c r="D11" s="92"/>
      <c r="E11" s="44" t="s">
        <v>68</v>
      </c>
      <c r="F11" s="88"/>
      <c r="G11" s="88"/>
    </row>
    <row r="12" spans="1:10" ht="36.75" thickBot="1" x14ac:dyDescent="0.3">
      <c r="A12" s="92"/>
      <c r="B12" s="92"/>
      <c r="C12" s="92"/>
      <c r="D12" s="92"/>
      <c r="E12" s="44" t="s">
        <v>103</v>
      </c>
      <c r="F12" s="88"/>
      <c r="G12" s="88"/>
    </row>
    <row r="13" spans="1:10" ht="24.75" thickBot="1" x14ac:dyDescent="0.3">
      <c r="A13" s="92"/>
      <c r="B13" s="92"/>
      <c r="C13" s="92"/>
      <c r="D13" s="92"/>
      <c r="E13" s="44" t="s">
        <v>81</v>
      </c>
      <c r="F13" s="88"/>
      <c r="G13" s="88"/>
    </row>
    <row r="14" spans="1:10" ht="15.75" thickBot="1" x14ac:dyDescent="0.3">
      <c r="A14" s="92"/>
      <c r="B14" s="92"/>
      <c r="C14" s="92"/>
      <c r="D14" s="92"/>
      <c r="E14" s="46" t="s">
        <v>63</v>
      </c>
      <c r="F14" s="88"/>
      <c r="G14" s="88"/>
    </row>
    <row r="15" spans="1:10" ht="48.75" thickBot="1" x14ac:dyDescent="0.3">
      <c r="A15" s="92"/>
      <c r="B15" s="92"/>
      <c r="C15" s="92"/>
      <c r="D15" s="92"/>
      <c r="E15" s="44" t="s">
        <v>90</v>
      </c>
      <c r="F15" s="88"/>
      <c r="G15" s="88"/>
    </row>
    <row r="16" spans="1:10" ht="15.75" thickBot="1" x14ac:dyDescent="0.3">
      <c r="A16" s="92"/>
      <c r="B16" s="92"/>
      <c r="C16" s="92"/>
      <c r="D16" s="92"/>
      <c r="E16" s="44" t="s">
        <v>93</v>
      </c>
      <c r="F16" s="88"/>
      <c r="G16" s="88"/>
    </row>
    <row r="17" spans="1:7" ht="24.75" thickBot="1" x14ac:dyDescent="0.3">
      <c r="A17" s="92"/>
      <c r="B17" s="92"/>
      <c r="C17" s="92"/>
      <c r="D17" s="92"/>
      <c r="E17" s="44" t="s">
        <v>25</v>
      </c>
      <c r="F17" s="88"/>
      <c r="G17" s="88"/>
    </row>
    <row r="18" spans="1:7" ht="15.75" thickBot="1" x14ac:dyDescent="0.3">
      <c r="A18" s="92"/>
      <c r="B18" s="92"/>
      <c r="C18" s="92"/>
      <c r="D18" s="92"/>
      <c r="E18" s="44" t="s">
        <v>58</v>
      </c>
      <c r="F18" s="88"/>
      <c r="G18" s="88"/>
    </row>
    <row r="19" spans="1:7" ht="15.75" thickBot="1" x14ac:dyDescent="0.3">
      <c r="A19" s="92"/>
      <c r="B19" s="92"/>
      <c r="C19" s="92"/>
      <c r="D19" s="92"/>
      <c r="E19" s="44" t="s">
        <v>73</v>
      </c>
      <c r="F19" s="88"/>
      <c r="G19" s="88"/>
    </row>
    <row r="20" spans="1:7" ht="15.75" thickBot="1" x14ac:dyDescent="0.3">
      <c r="A20" s="92"/>
      <c r="B20" s="92"/>
      <c r="C20" s="92"/>
      <c r="D20" s="92"/>
      <c r="E20" s="44"/>
      <c r="F20" s="88"/>
      <c r="G20" s="88"/>
    </row>
    <row r="21" spans="1:7" ht="15.75" thickBot="1" x14ac:dyDescent="0.3">
      <c r="A21" s="92"/>
      <c r="B21" s="92"/>
      <c r="C21" s="92"/>
      <c r="D21" s="92"/>
      <c r="E21" s="44" t="s">
        <v>69</v>
      </c>
      <c r="F21" s="88"/>
      <c r="G21" s="88"/>
    </row>
    <row r="22" spans="1:7" ht="36.75" thickBot="1" x14ac:dyDescent="0.3">
      <c r="A22" s="92"/>
      <c r="B22" s="92"/>
      <c r="C22" s="92"/>
      <c r="D22" s="92"/>
      <c r="E22" s="44" t="s">
        <v>88</v>
      </c>
      <c r="F22" s="88"/>
      <c r="G22" s="88"/>
    </row>
    <row r="23" spans="1:7" ht="24.75" thickBot="1" x14ac:dyDescent="0.3">
      <c r="A23" s="92"/>
      <c r="B23" s="92"/>
      <c r="C23" s="92"/>
      <c r="D23" s="92"/>
      <c r="E23" s="44" t="s">
        <v>85</v>
      </c>
      <c r="F23" s="88"/>
      <c r="G23" s="88"/>
    </row>
    <row r="24" spans="1:7" ht="36.75" thickBot="1" x14ac:dyDescent="0.3">
      <c r="A24" s="92"/>
      <c r="B24" s="92"/>
      <c r="C24" s="92"/>
      <c r="D24" s="92"/>
      <c r="E24" s="44" t="s">
        <v>86</v>
      </c>
      <c r="F24" s="88"/>
      <c r="G24" s="88"/>
    </row>
    <row r="25" spans="1:7" ht="15.75" thickBot="1" x14ac:dyDescent="0.3">
      <c r="A25" s="92"/>
      <c r="B25" s="92"/>
      <c r="C25" s="92"/>
      <c r="D25" s="92"/>
      <c r="E25" s="44" t="s">
        <v>87</v>
      </c>
      <c r="F25" s="88"/>
      <c r="G25" s="88"/>
    </row>
    <row r="26" spans="1:7" ht="15.75" thickBot="1" x14ac:dyDescent="0.3">
      <c r="A26" s="92"/>
      <c r="B26" s="92"/>
      <c r="C26" s="92"/>
      <c r="D26" s="92"/>
      <c r="E26" s="44" t="s">
        <v>119</v>
      </c>
      <c r="F26" s="88"/>
      <c r="G26" s="88"/>
    </row>
    <row r="27" spans="1:7" ht="29.25" customHeight="1" thickBot="1" x14ac:dyDescent="0.3">
      <c r="A27" s="92"/>
      <c r="B27" s="92"/>
      <c r="C27" s="92"/>
      <c r="D27" s="91" t="s">
        <v>44</v>
      </c>
      <c r="E27" s="3" t="s">
        <v>57</v>
      </c>
      <c r="F27" s="88"/>
      <c r="G27" s="88"/>
    </row>
    <row r="28" spans="1:7" ht="29.25" customHeight="1" thickBot="1" x14ac:dyDescent="0.3">
      <c r="A28" s="92"/>
      <c r="B28" s="92"/>
      <c r="C28" s="92"/>
      <c r="D28" s="92"/>
      <c r="E28" s="3" t="s">
        <v>24</v>
      </c>
      <c r="F28" s="88"/>
      <c r="G28" s="88"/>
    </row>
    <row r="29" spans="1:7" ht="29.25" customHeight="1" thickBot="1" x14ac:dyDescent="0.3">
      <c r="A29" s="92"/>
      <c r="B29" s="92"/>
      <c r="C29" s="92"/>
      <c r="D29" s="92"/>
      <c r="E29" s="51" t="s">
        <v>92</v>
      </c>
      <c r="F29" s="88"/>
      <c r="G29" s="88"/>
    </row>
    <row r="30" spans="1:7" ht="29.25" customHeight="1" thickBot="1" x14ac:dyDescent="0.3">
      <c r="A30" s="92"/>
      <c r="B30" s="92"/>
      <c r="C30" s="92"/>
      <c r="D30" s="92"/>
      <c r="E30" s="51" t="s">
        <v>102</v>
      </c>
      <c r="F30" s="88"/>
      <c r="G30" s="88"/>
    </row>
    <row r="31" spans="1:7" ht="29.25" customHeight="1" thickBot="1" x14ac:dyDescent="0.3">
      <c r="A31" s="92"/>
      <c r="B31" s="92"/>
      <c r="C31" s="92"/>
      <c r="D31" s="92"/>
      <c r="E31" s="44" t="s">
        <v>79</v>
      </c>
      <c r="F31" s="88"/>
      <c r="G31" s="88"/>
    </row>
    <row r="32" spans="1:7" ht="29.25" customHeight="1" thickBot="1" x14ac:dyDescent="0.3">
      <c r="A32" s="92"/>
      <c r="B32" s="92"/>
      <c r="C32" s="92"/>
      <c r="D32" s="92"/>
      <c r="E32" s="3" t="s">
        <v>89</v>
      </c>
      <c r="F32" s="88"/>
      <c r="G32" s="88"/>
    </row>
    <row r="33" spans="1:7" ht="29.25" customHeight="1" thickBot="1" x14ac:dyDescent="0.3">
      <c r="A33" s="92"/>
      <c r="B33" s="92"/>
      <c r="C33" s="92"/>
      <c r="D33" s="92"/>
      <c r="E33" s="3" t="s">
        <v>70</v>
      </c>
      <c r="F33" s="88"/>
      <c r="G33" s="88"/>
    </row>
    <row r="34" spans="1:7" ht="29.25" customHeight="1" thickBot="1" x14ac:dyDescent="0.3">
      <c r="A34" s="93"/>
      <c r="B34" s="93"/>
      <c r="C34" s="93"/>
      <c r="D34" s="93"/>
      <c r="E34" s="46" t="s">
        <v>78</v>
      </c>
      <c r="F34" s="89"/>
      <c r="G34" s="89"/>
    </row>
    <row r="35" spans="1:7" ht="17.25" customHeight="1" thickBot="1" x14ac:dyDescent="0.3">
      <c r="A35" s="104" t="s">
        <v>14</v>
      </c>
      <c r="B35" s="104"/>
      <c r="C35" s="104"/>
      <c r="D35" s="104"/>
      <c r="E35" s="104"/>
      <c r="F35" s="6">
        <v>8885458.8300000001</v>
      </c>
      <c r="G35" s="6">
        <v>8414045.1400000006</v>
      </c>
    </row>
    <row r="36" spans="1:7" ht="36.75" thickBot="1" x14ac:dyDescent="0.3">
      <c r="A36" s="105" t="s">
        <v>15</v>
      </c>
      <c r="B36" s="91" t="s">
        <v>27</v>
      </c>
      <c r="C36" s="98" t="s">
        <v>39</v>
      </c>
      <c r="D36" s="105" t="s">
        <v>75</v>
      </c>
      <c r="E36" s="3" t="s">
        <v>82</v>
      </c>
      <c r="F36" s="90"/>
      <c r="G36" s="90"/>
    </row>
    <row r="37" spans="1:7" ht="15.75" thickBot="1" x14ac:dyDescent="0.3">
      <c r="A37" s="105"/>
      <c r="B37" s="92"/>
      <c r="C37" s="99"/>
      <c r="D37" s="105"/>
      <c r="E37" s="60" t="s">
        <v>101</v>
      </c>
      <c r="F37" s="90"/>
      <c r="G37" s="90"/>
    </row>
    <row r="38" spans="1:7" ht="38.25" customHeight="1" thickBot="1" x14ac:dyDescent="0.3">
      <c r="A38" s="105"/>
      <c r="B38" s="92"/>
      <c r="C38" s="99"/>
      <c r="D38" s="105"/>
      <c r="E38" s="51" t="s">
        <v>52</v>
      </c>
      <c r="F38" s="90"/>
      <c r="G38" s="90"/>
    </row>
    <row r="39" spans="1:7" ht="38.25" customHeight="1" thickBot="1" x14ac:dyDescent="0.3">
      <c r="A39" s="105"/>
      <c r="B39" s="93"/>
      <c r="C39" s="100"/>
      <c r="D39" s="105"/>
      <c r="E39" s="4" t="s">
        <v>94</v>
      </c>
      <c r="F39" s="90"/>
      <c r="G39" s="90"/>
    </row>
    <row r="40" spans="1:7" ht="14.25" customHeight="1" thickBot="1" x14ac:dyDescent="0.3">
      <c r="A40" s="104" t="s">
        <v>16</v>
      </c>
      <c r="B40" s="104"/>
      <c r="C40" s="104"/>
      <c r="D40" s="104"/>
      <c r="E40" s="104"/>
      <c r="F40" s="6">
        <v>609200</v>
      </c>
      <c r="G40" s="6">
        <v>501278.28</v>
      </c>
    </row>
    <row r="41" spans="1:7" ht="21.75" customHeight="1" thickBot="1" x14ac:dyDescent="0.3">
      <c r="A41" s="39" t="s">
        <v>31</v>
      </c>
      <c r="B41" s="39"/>
      <c r="C41" s="39"/>
      <c r="D41" s="39"/>
      <c r="E41" s="39"/>
      <c r="F41" s="5">
        <f>F5+F9+F35+F40</f>
        <v>10218124.02</v>
      </c>
      <c r="G41" s="5">
        <f>G5+G9+G35+G40</f>
        <v>9080107.9399999995</v>
      </c>
    </row>
    <row r="44" spans="1:7" x14ac:dyDescent="0.25">
      <c r="F44" s="36"/>
      <c r="G44" s="36"/>
    </row>
  </sheetData>
  <mergeCells count="35">
    <mergeCell ref="A40:E40"/>
    <mergeCell ref="A5:E5"/>
    <mergeCell ref="A9:E9"/>
    <mergeCell ref="A35:E35"/>
    <mergeCell ref="A36:A39"/>
    <mergeCell ref="D36:D39"/>
    <mergeCell ref="A10:A34"/>
    <mergeCell ref="B10:B34"/>
    <mergeCell ref="C10:C34"/>
    <mergeCell ref="C36:C39"/>
    <mergeCell ref="B36:B39"/>
    <mergeCell ref="F1:F2"/>
    <mergeCell ref="G1:G2"/>
    <mergeCell ref="A1:A2"/>
    <mergeCell ref="B1:B2"/>
    <mergeCell ref="E1:E2"/>
    <mergeCell ref="A3:A4"/>
    <mergeCell ref="F3:F4"/>
    <mergeCell ref="G3:G4"/>
    <mergeCell ref="E3:E4"/>
    <mergeCell ref="A6:A8"/>
    <mergeCell ref="G6:G8"/>
    <mergeCell ref="F6:F8"/>
    <mergeCell ref="D3:D4"/>
    <mergeCell ref="C3:C4"/>
    <mergeCell ref="B3:B4"/>
    <mergeCell ref="B6:B8"/>
    <mergeCell ref="C6:C8"/>
    <mergeCell ref="D6:D8"/>
    <mergeCell ref="G10:G34"/>
    <mergeCell ref="F10:F34"/>
    <mergeCell ref="F36:F39"/>
    <mergeCell ref="G36:G39"/>
    <mergeCell ref="D10:D26"/>
    <mergeCell ref="D27:D3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1"/>
  <sheetViews>
    <sheetView topLeftCell="A24" workbookViewId="0">
      <selection activeCell="I28" sqref="I28"/>
    </sheetView>
  </sheetViews>
  <sheetFormatPr defaultRowHeight="15" x14ac:dyDescent="0.25"/>
  <cols>
    <col min="1" max="1" width="2.28515625" customWidth="1"/>
    <col min="2" max="2" width="4" customWidth="1"/>
    <col min="3" max="3" width="13.7109375" customWidth="1"/>
    <col min="4" max="4" width="11.7109375" customWidth="1"/>
    <col min="5" max="5" width="17.140625" customWidth="1"/>
    <col min="6" max="6" width="35.7109375" customWidth="1"/>
    <col min="7" max="7" width="7.7109375" customWidth="1"/>
    <col min="8" max="8" width="15" customWidth="1"/>
  </cols>
  <sheetData>
    <row r="1" spans="2:8" x14ac:dyDescent="0.25">
      <c r="B1" s="110" t="s">
        <v>53</v>
      </c>
      <c r="C1" s="110" t="s">
        <v>17</v>
      </c>
      <c r="D1" s="112" t="s">
        <v>36</v>
      </c>
      <c r="E1" s="110" t="s">
        <v>28</v>
      </c>
      <c r="F1" s="110" t="s">
        <v>19</v>
      </c>
      <c r="G1" s="117" t="s">
        <v>48</v>
      </c>
      <c r="H1" s="130" t="s">
        <v>95</v>
      </c>
    </row>
    <row r="2" spans="2:8" ht="34.15" customHeight="1" thickBot="1" x14ac:dyDescent="0.3">
      <c r="B2" s="111"/>
      <c r="C2" s="111"/>
      <c r="D2" s="113"/>
      <c r="E2" s="111"/>
      <c r="F2" s="111"/>
      <c r="G2" s="118"/>
      <c r="H2" s="131"/>
    </row>
    <row r="3" spans="2:8" ht="54.75" customHeight="1" x14ac:dyDescent="0.25">
      <c r="B3" s="106" t="s">
        <v>10</v>
      </c>
      <c r="C3" s="106" t="s">
        <v>18</v>
      </c>
      <c r="D3" s="124" t="s">
        <v>38</v>
      </c>
      <c r="E3" s="106" t="s">
        <v>41</v>
      </c>
      <c r="F3" s="119" t="s">
        <v>66</v>
      </c>
      <c r="G3" s="108"/>
      <c r="H3" s="108"/>
    </row>
    <row r="4" spans="2:8" ht="54.75" customHeight="1" x14ac:dyDescent="0.25">
      <c r="B4" s="107"/>
      <c r="C4" s="107"/>
      <c r="D4" s="125"/>
      <c r="E4" s="107"/>
      <c r="F4" s="120"/>
      <c r="G4" s="109"/>
      <c r="H4" s="109"/>
    </row>
    <row r="5" spans="2:8" ht="53.25" customHeight="1" x14ac:dyDescent="0.25">
      <c r="B5" s="121" t="s">
        <v>76</v>
      </c>
      <c r="C5" s="121" t="s">
        <v>20</v>
      </c>
      <c r="D5" s="127" t="s">
        <v>37</v>
      </c>
      <c r="E5" s="121" t="s">
        <v>42</v>
      </c>
      <c r="F5" s="19" t="s">
        <v>64</v>
      </c>
      <c r="G5" s="9"/>
      <c r="H5" s="9" t="s">
        <v>117</v>
      </c>
    </row>
    <row r="6" spans="2:8" ht="53.25" customHeight="1" x14ac:dyDescent="0.25">
      <c r="B6" s="122"/>
      <c r="C6" s="123"/>
      <c r="D6" s="128"/>
      <c r="E6" s="123"/>
      <c r="F6" s="52" t="s">
        <v>65</v>
      </c>
      <c r="G6" s="9"/>
      <c r="H6" s="9" t="s">
        <v>116</v>
      </c>
    </row>
    <row r="7" spans="2:8" ht="53.25" customHeight="1" x14ac:dyDescent="0.25">
      <c r="B7" s="54"/>
      <c r="C7" s="122"/>
      <c r="D7" s="129"/>
      <c r="E7" s="126"/>
      <c r="F7" s="55" t="s">
        <v>91</v>
      </c>
      <c r="G7" s="56"/>
      <c r="H7" s="9"/>
    </row>
    <row r="8" spans="2:8" ht="36" x14ac:dyDescent="0.25">
      <c r="B8" s="114" t="s">
        <v>13</v>
      </c>
      <c r="C8" s="121" t="s">
        <v>46</v>
      </c>
      <c r="D8" s="121" t="s">
        <v>40</v>
      </c>
      <c r="E8" s="121" t="s">
        <v>43</v>
      </c>
      <c r="F8" s="53" t="s">
        <v>81</v>
      </c>
      <c r="G8" s="9" t="s">
        <v>50</v>
      </c>
      <c r="H8" s="9" t="s">
        <v>97</v>
      </c>
    </row>
    <row r="9" spans="2:8" x14ac:dyDescent="0.25">
      <c r="B9" s="115"/>
      <c r="C9" s="123"/>
      <c r="D9" s="123"/>
      <c r="E9" s="123"/>
      <c r="F9" s="47"/>
      <c r="G9" s="9"/>
      <c r="H9" s="9"/>
    </row>
    <row r="10" spans="2:8" ht="24" x14ac:dyDescent="0.25">
      <c r="B10" s="115"/>
      <c r="C10" s="123"/>
      <c r="D10" s="123"/>
      <c r="E10" s="123"/>
      <c r="F10" s="10" t="s">
        <v>22</v>
      </c>
      <c r="G10" s="9" t="s">
        <v>50</v>
      </c>
      <c r="H10" s="9" t="s">
        <v>83</v>
      </c>
    </row>
    <row r="11" spans="2:8" ht="24" x14ac:dyDescent="0.25">
      <c r="B11" s="115"/>
      <c r="C11" s="123"/>
      <c r="D11" s="123"/>
      <c r="E11" s="123"/>
      <c r="F11" s="43" t="s">
        <v>68</v>
      </c>
      <c r="G11" s="9" t="s">
        <v>50</v>
      </c>
      <c r="H11" s="9" t="s">
        <v>104</v>
      </c>
    </row>
    <row r="12" spans="2:8" ht="36" x14ac:dyDescent="0.25">
      <c r="B12" s="115"/>
      <c r="C12" s="123"/>
      <c r="D12" s="123"/>
      <c r="E12" s="123"/>
      <c r="F12" s="10" t="s">
        <v>98</v>
      </c>
      <c r="G12" s="9" t="s">
        <v>50</v>
      </c>
      <c r="H12" s="9" t="s">
        <v>106</v>
      </c>
    </row>
    <row r="13" spans="2:8" x14ac:dyDescent="0.25">
      <c r="B13" s="115"/>
      <c r="C13" s="123"/>
      <c r="D13" s="123"/>
      <c r="E13" s="123"/>
      <c r="F13" s="42" t="s">
        <v>63</v>
      </c>
      <c r="G13" s="41" t="s">
        <v>50</v>
      </c>
      <c r="H13" s="41"/>
    </row>
    <row r="14" spans="2:8" ht="48" x14ac:dyDescent="0.25">
      <c r="B14" s="115"/>
      <c r="C14" s="123"/>
      <c r="D14" s="123"/>
      <c r="E14" s="123"/>
      <c r="F14" s="10" t="s">
        <v>23</v>
      </c>
      <c r="G14" s="9" t="s">
        <v>51</v>
      </c>
      <c r="H14" s="9" t="s">
        <v>99</v>
      </c>
    </row>
    <row r="15" spans="2:8" x14ac:dyDescent="0.25">
      <c r="B15" s="115"/>
      <c r="C15" s="123"/>
      <c r="D15" s="123"/>
      <c r="E15" s="123"/>
      <c r="F15" s="40" t="s">
        <v>93</v>
      </c>
      <c r="G15" s="9"/>
      <c r="H15" s="9" t="s">
        <v>96</v>
      </c>
    </row>
    <row r="16" spans="2:8" ht="24" x14ac:dyDescent="0.25">
      <c r="B16" s="116"/>
      <c r="C16" s="122"/>
      <c r="D16" s="122"/>
      <c r="E16" s="122"/>
      <c r="F16" s="10" t="s">
        <v>25</v>
      </c>
      <c r="G16" s="9" t="s">
        <v>50</v>
      </c>
      <c r="H16" s="9" t="s">
        <v>118</v>
      </c>
    </row>
    <row r="17" spans="2:8" ht="35.25" customHeight="1" thickBot="1" x14ac:dyDescent="0.3">
      <c r="B17" s="11"/>
      <c r="C17" s="12"/>
      <c r="D17" s="12"/>
      <c r="E17" s="12"/>
      <c r="F17" s="12"/>
      <c r="G17" s="13"/>
      <c r="H17" s="13"/>
    </row>
    <row r="18" spans="2:8" ht="35.25" customHeight="1" x14ac:dyDescent="0.25">
      <c r="B18" s="110" t="s">
        <v>53</v>
      </c>
      <c r="C18" s="110" t="s">
        <v>17</v>
      </c>
      <c r="D18" s="112" t="s">
        <v>36</v>
      </c>
      <c r="E18" s="110" t="s">
        <v>28</v>
      </c>
      <c r="F18" s="110" t="s">
        <v>19</v>
      </c>
      <c r="G18" s="117" t="s">
        <v>48</v>
      </c>
      <c r="H18" s="132" t="s">
        <v>95</v>
      </c>
    </row>
    <row r="19" spans="2:8" ht="13.5" customHeight="1" thickBot="1" x14ac:dyDescent="0.3">
      <c r="B19" s="111"/>
      <c r="C19" s="111"/>
      <c r="D19" s="113"/>
      <c r="E19" s="111"/>
      <c r="F19" s="111"/>
      <c r="G19" s="118"/>
      <c r="H19" s="133"/>
    </row>
    <row r="20" spans="2:8" ht="15" customHeight="1" x14ac:dyDescent="0.25">
      <c r="B20" s="135" t="s">
        <v>13</v>
      </c>
      <c r="C20" s="136" t="s">
        <v>46</v>
      </c>
      <c r="D20" s="136" t="s">
        <v>59</v>
      </c>
      <c r="E20" s="123" t="s">
        <v>60</v>
      </c>
      <c r="F20" s="136" t="s">
        <v>58</v>
      </c>
      <c r="G20" s="108" t="s">
        <v>50</v>
      </c>
      <c r="H20" s="108" t="s">
        <v>105</v>
      </c>
    </row>
    <row r="21" spans="2:8" x14ac:dyDescent="0.25">
      <c r="B21" s="115"/>
      <c r="C21" s="123"/>
      <c r="D21" s="123"/>
      <c r="E21" s="123"/>
      <c r="F21" s="122"/>
      <c r="G21" s="109"/>
      <c r="H21" s="109"/>
    </row>
    <row r="22" spans="2:8" x14ac:dyDescent="0.25">
      <c r="B22" s="115"/>
      <c r="C22" s="123"/>
      <c r="D22" s="123"/>
      <c r="E22" s="123"/>
      <c r="F22" s="42" t="s">
        <v>74</v>
      </c>
      <c r="G22" s="9" t="s">
        <v>50</v>
      </c>
      <c r="H22" s="9" t="s">
        <v>83</v>
      </c>
    </row>
    <row r="23" spans="2:8" x14ac:dyDescent="0.25">
      <c r="B23" s="115"/>
      <c r="C23" s="123"/>
      <c r="D23" s="123"/>
      <c r="E23" s="123"/>
      <c r="F23" s="10" t="s">
        <v>62</v>
      </c>
      <c r="G23" s="9"/>
      <c r="H23" s="9"/>
    </row>
    <row r="24" spans="2:8" ht="24" x14ac:dyDescent="0.25">
      <c r="B24" s="115"/>
      <c r="C24" s="123"/>
      <c r="D24" s="123"/>
      <c r="E24" s="123"/>
      <c r="F24" s="40" t="s">
        <v>69</v>
      </c>
      <c r="G24" s="9" t="s">
        <v>51</v>
      </c>
      <c r="H24" s="43" t="s">
        <v>107</v>
      </c>
    </row>
    <row r="25" spans="2:8" ht="36" x14ac:dyDescent="0.25">
      <c r="B25" s="115"/>
      <c r="C25" s="123"/>
      <c r="D25" s="123"/>
      <c r="E25" s="123"/>
      <c r="F25" s="43" t="s">
        <v>88</v>
      </c>
      <c r="G25" s="9" t="s">
        <v>50</v>
      </c>
      <c r="H25" s="43"/>
    </row>
    <row r="26" spans="2:8" ht="24" x14ac:dyDescent="0.25">
      <c r="B26" s="115"/>
      <c r="C26" s="123"/>
      <c r="D26" s="123"/>
      <c r="E26" s="123"/>
      <c r="F26" s="43" t="s">
        <v>85</v>
      </c>
      <c r="G26" s="9" t="s">
        <v>50</v>
      </c>
      <c r="H26" s="43"/>
    </row>
    <row r="27" spans="2:8" ht="36" x14ac:dyDescent="0.25">
      <c r="B27" s="115"/>
      <c r="C27" s="123"/>
      <c r="D27" s="123"/>
      <c r="E27" s="123"/>
      <c r="F27" s="43" t="s">
        <v>86</v>
      </c>
      <c r="G27" s="9" t="s">
        <v>49</v>
      </c>
      <c r="H27" s="9"/>
    </row>
    <row r="28" spans="2:8" x14ac:dyDescent="0.25">
      <c r="B28" s="115"/>
      <c r="C28" s="123"/>
      <c r="D28" s="123"/>
      <c r="E28" s="123"/>
      <c r="F28" s="43" t="s">
        <v>87</v>
      </c>
      <c r="G28" s="9"/>
      <c r="H28" s="9"/>
    </row>
    <row r="29" spans="2:8" ht="28.5" customHeight="1" x14ac:dyDescent="0.25">
      <c r="B29" s="115"/>
      <c r="C29" s="123"/>
      <c r="D29" s="123"/>
      <c r="E29" s="123"/>
      <c r="F29" s="43" t="s">
        <v>120</v>
      </c>
      <c r="G29" s="9"/>
      <c r="H29" s="9" t="s">
        <v>121</v>
      </c>
    </row>
    <row r="30" spans="2:8" ht="48" x14ac:dyDescent="0.25">
      <c r="B30" s="115"/>
      <c r="C30" s="123"/>
      <c r="D30" s="123"/>
      <c r="E30" s="121" t="s">
        <v>44</v>
      </c>
      <c r="F30" s="10" t="s">
        <v>24</v>
      </c>
      <c r="G30" s="9" t="s">
        <v>50</v>
      </c>
      <c r="H30" s="9" t="s">
        <v>108</v>
      </c>
    </row>
    <row r="31" spans="2:8" ht="48" x14ac:dyDescent="0.25">
      <c r="B31" s="115"/>
      <c r="C31" s="123"/>
      <c r="D31" s="123"/>
      <c r="E31" s="123"/>
      <c r="F31" s="42" t="s">
        <v>71</v>
      </c>
      <c r="G31" s="9" t="s">
        <v>49</v>
      </c>
      <c r="H31" s="9" t="s">
        <v>109</v>
      </c>
    </row>
    <row r="32" spans="2:8" ht="24" x14ac:dyDescent="0.25">
      <c r="B32" s="115"/>
      <c r="C32" s="123"/>
      <c r="D32" s="123"/>
      <c r="E32" s="123"/>
      <c r="F32" s="8" t="s">
        <v>57</v>
      </c>
      <c r="G32" s="9" t="s">
        <v>49</v>
      </c>
      <c r="H32" s="9" t="s">
        <v>84</v>
      </c>
    </row>
    <row r="33" spans="2:8" x14ac:dyDescent="0.25">
      <c r="B33" s="115"/>
      <c r="C33" s="123"/>
      <c r="D33" s="123"/>
      <c r="E33" s="123"/>
      <c r="F33" s="8" t="s">
        <v>89</v>
      </c>
      <c r="G33" s="9" t="s">
        <v>49</v>
      </c>
      <c r="H33" s="9"/>
    </row>
    <row r="34" spans="2:8" x14ac:dyDescent="0.25">
      <c r="B34" s="115"/>
      <c r="C34" s="123"/>
      <c r="D34" s="123"/>
      <c r="E34" s="123"/>
      <c r="F34" s="7" t="s">
        <v>47</v>
      </c>
      <c r="G34" s="9"/>
      <c r="H34" s="9"/>
    </row>
    <row r="35" spans="2:8" ht="24" x14ac:dyDescent="0.25">
      <c r="B35" s="115"/>
      <c r="C35" s="123"/>
      <c r="D35" s="123"/>
      <c r="E35" s="123"/>
      <c r="F35" s="7" t="s">
        <v>78</v>
      </c>
      <c r="G35" s="9" t="s">
        <v>51</v>
      </c>
      <c r="H35" s="9" t="s">
        <v>110</v>
      </c>
    </row>
    <row r="36" spans="2:8" ht="60" x14ac:dyDescent="0.25">
      <c r="B36" s="115"/>
      <c r="C36" s="123"/>
      <c r="D36" s="123"/>
      <c r="E36" s="123"/>
      <c r="F36" s="7" t="s">
        <v>92</v>
      </c>
      <c r="G36" s="9" t="s">
        <v>49</v>
      </c>
      <c r="H36" s="9" t="s">
        <v>111</v>
      </c>
    </row>
    <row r="37" spans="2:8" ht="24" x14ac:dyDescent="0.25">
      <c r="B37" s="116"/>
      <c r="C37" s="122"/>
      <c r="D37" s="122"/>
      <c r="E37" s="122"/>
      <c r="F37" s="7" t="s">
        <v>102</v>
      </c>
      <c r="G37" s="9"/>
      <c r="H37" s="9" t="s">
        <v>112</v>
      </c>
    </row>
    <row r="38" spans="2:8" ht="42.75" customHeight="1" x14ac:dyDescent="0.25">
      <c r="B38" s="134" t="s">
        <v>15</v>
      </c>
      <c r="C38" s="134" t="s">
        <v>27</v>
      </c>
      <c r="D38" s="137" t="s">
        <v>39</v>
      </c>
      <c r="E38" s="134" t="s">
        <v>45</v>
      </c>
      <c r="F38" s="61" t="s">
        <v>82</v>
      </c>
      <c r="G38" s="9" t="s">
        <v>49</v>
      </c>
      <c r="H38" s="57" t="s">
        <v>115</v>
      </c>
    </row>
    <row r="39" spans="2:8" ht="42.75" customHeight="1" x14ac:dyDescent="0.25">
      <c r="B39" s="134"/>
      <c r="C39" s="134"/>
      <c r="D39" s="137"/>
      <c r="E39" s="134"/>
      <c r="F39" s="7" t="s">
        <v>52</v>
      </c>
      <c r="G39" s="9"/>
      <c r="H39" s="9" t="s">
        <v>100</v>
      </c>
    </row>
    <row r="40" spans="2:8" ht="42.75" customHeight="1" x14ac:dyDescent="0.25">
      <c r="B40" s="134"/>
      <c r="C40" s="134"/>
      <c r="D40" s="137"/>
      <c r="E40" s="134"/>
      <c r="F40" s="7" t="s">
        <v>101</v>
      </c>
      <c r="G40" s="62"/>
      <c r="H40" s="9" t="s">
        <v>114</v>
      </c>
    </row>
    <row r="41" spans="2:8" ht="42.75" customHeight="1" x14ac:dyDescent="0.25">
      <c r="B41" s="134"/>
      <c r="C41" s="134"/>
      <c r="D41" s="137"/>
      <c r="E41" s="134"/>
      <c r="F41" s="7" t="s">
        <v>94</v>
      </c>
      <c r="G41" s="63" t="s">
        <v>50</v>
      </c>
      <c r="H41" s="9" t="s">
        <v>113</v>
      </c>
    </row>
  </sheetData>
  <mergeCells count="41">
    <mergeCell ref="B38:B41"/>
    <mergeCell ref="B20:B37"/>
    <mergeCell ref="C20:C37"/>
    <mergeCell ref="D20:D37"/>
    <mergeCell ref="F20:F21"/>
    <mergeCell ref="E38:E41"/>
    <mergeCell ref="D38:D41"/>
    <mergeCell ref="C38:C41"/>
    <mergeCell ref="E30:E37"/>
    <mergeCell ref="E18:E19"/>
    <mergeCell ref="H20:H21"/>
    <mergeCell ref="H1:H2"/>
    <mergeCell ref="E20:E29"/>
    <mergeCell ref="H18:H19"/>
    <mergeCell ref="H3:H4"/>
    <mergeCell ref="F1:F2"/>
    <mergeCell ref="G1:G2"/>
    <mergeCell ref="D1:D2"/>
    <mergeCell ref="E1:E2"/>
    <mergeCell ref="F18:F19"/>
    <mergeCell ref="D5:D7"/>
    <mergeCell ref="C5:C7"/>
    <mergeCell ref="E8:E16"/>
    <mergeCell ref="B1:B2"/>
    <mergeCell ref="C1:C2"/>
    <mergeCell ref="B3:B4"/>
    <mergeCell ref="G20:G21"/>
    <mergeCell ref="B18:B19"/>
    <mergeCell ref="C18:C19"/>
    <mergeCell ref="D18:D19"/>
    <mergeCell ref="B8:B16"/>
    <mergeCell ref="G18:G19"/>
    <mergeCell ref="F3:F4"/>
    <mergeCell ref="G3:G4"/>
    <mergeCell ref="B5:B6"/>
    <mergeCell ref="C8:C16"/>
    <mergeCell ref="D8:D16"/>
    <mergeCell ref="E3:E4"/>
    <mergeCell ref="D3:D4"/>
    <mergeCell ref="C3:C4"/>
    <mergeCell ref="E5:E7"/>
  </mergeCells>
  <pageMargins left="0.19685039370078741" right="0.1574803149606299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B15B-CB65-4665-907E-4DA27964972E}">
  <dimension ref="A1:F44"/>
  <sheetViews>
    <sheetView topLeftCell="A40" zoomScale="85" zoomScaleNormal="85" workbookViewId="0">
      <selection activeCell="I8" sqref="I8"/>
    </sheetView>
  </sheetViews>
  <sheetFormatPr defaultColWidth="9.140625" defaultRowHeight="15" x14ac:dyDescent="0.25"/>
  <cols>
    <col min="1" max="1" width="6.7109375" style="1" customWidth="1"/>
    <col min="2" max="2" width="25.28515625" style="1" customWidth="1"/>
    <col min="3" max="3" width="37.7109375" style="1" customWidth="1"/>
    <col min="4" max="4" width="23.7109375" style="2" customWidth="1"/>
    <col min="5" max="5" width="22.7109375" style="2" customWidth="1"/>
    <col min="6" max="6" width="9.42578125" style="1" bestFit="1" customWidth="1"/>
    <col min="7" max="7" width="22" style="1" customWidth="1"/>
    <col min="8" max="16384" width="9.140625" style="1"/>
  </cols>
  <sheetData>
    <row r="1" spans="1:6" ht="16.5" thickBot="1" x14ac:dyDescent="0.3">
      <c r="A1" s="80" t="s">
        <v>0</v>
      </c>
      <c r="B1" s="80" t="s">
        <v>17</v>
      </c>
      <c r="C1" s="80" t="s">
        <v>19</v>
      </c>
      <c r="D1" s="68"/>
      <c r="E1" s="69"/>
      <c r="F1" s="77" t="s">
        <v>35</v>
      </c>
    </row>
    <row r="2" spans="1:6" ht="15.75" thickBot="1" x14ac:dyDescent="0.3">
      <c r="A2" s="80"/>
      <c r="B2" s="80"/>
      <c r="C2" s="80"/>
      <c r="D2" s="79" t="s">
        <v>9</v>
      </c>
      <c r="E2" s="79" t="s">
        <v>9</v>
      </c>
      <c r="F2" s="78"/>
    </row>
    <row r="3" spans="1:6" ht="15.75" thickBot="1" x14ac:dyDescent="0.3">
      <c r="A3" s="80"/>
      <c r="B3" s="80"/>
      <c r="C3" s="80"/>
      <c r="D3" s="79"/>
      <c r="E3" s="79"/>
      <c r="F3" s="78"/>
    </row>
    <row r="4" spans="1:6" ht="15.75" thickBot="1" x14ac:dyDescent="0.3">
      <c r="A4" s="80"/>
      <c r="B4" s="80"/>
      <c r="C4" s="80"/>
      <c r="D4" s="79"/>
      <c r="E4" s="79"/>
      <c r="F4" s="78"/>
    </row>
    <row r="5" spans="1:6" ht="63.75" thickBot="1" x14ac:dyDescent="0.3">
      <c r="A5" s="64" t="s">
        <v>10</v>
      </c>
      <c r="B5" s="64" t="s">
        <v>18</v>
      </c>
      <c r="C5" s="35" t="s">
        <v>66</v>
      </c>
      <c r="D5" s="25">
        <v>32250</v>
      </c>
      <c r="E5" s="25">
        <v>32250</v>
      </c>
      <c r="F5" s="70">
        <f>E5/D5</f>
        <v>1</v>
      </c>
    </row>
    <row r="6" spans="1:6" ht="16.5" thickBot="1" x14ac:dyDescent="0.3">
      <c r="A6" s="71" t="s">
        <v>11</v>
      </c>
      <c r="B6" s="71"/>
      <c r="C6" s="71"/>
      <c r="D6" s="27">
        <v>32250</v>
      </c>
      <c r="E6" s="27">
        <v>32250</v>
      </c>
      <c r="F6" s="14">
        <v>100</v>
      </c>
    </row>
    <row r="7" spans="1:6" ht="51" customHeight="1" thickBot="1" x14ac:dyDescent="0.3">
      <c r="A7" s="72" t="s">
        <v>76</v>
      </c>
      <c r="B7" s="72" t="s">
        <v>20</v>
      </c>
      <c r="C7" s="65" t="s">
        <v>64</v>
      </c>
      <c r="D7" s="25">
        <v>98000</v>
      </c>
      <c r="E7" s="25">
        <v>39577.129999999997</v>
      </c>
      <c r="F7" s="70">
        <f>E7/D7</f>
        <v>0.40384826530612244</v>
      </c>
    </row>
    <row r="8" spans="1:6" ht="51" customHeight="1" thickBot="1" x14ac:dyDescent="0.3">
      <c r="A8" s="73"/>
      <c r="B8" s="73"/>
      <c r="C8" s="65" t="s">
        <v>65</v>
      </c>
      <c r="D8" s="25">
        <v>113215.19</v>
      </c>
      <c r="E8" s="25">
        <v>43922.32</v>
      </c>
      <c r="F8" s="70">
        <f>E8/D8</f>
        <v>0.38795430189182212</v>
      </c>
    </row>
    <row r="9" spans="1:6" ht="16.5" thickBot="1" x14ac:dyDescent="0.3">
      <c r="A9" s="74"/>
      <c r="B9" s="74"/>
      <c r="C9" s="65" t="s">
        <v>91</v>
      </c>
      <c r="D9" s="25">
        <v>480000</v>
      </c>
      <c r="E9" s="25">
        <v>49035.07</v>
      </c>
      <c r="F9" s="70">
        <f>E9/D9</f>
        <v>0.10215639583333333</v>
      </c>
    </row>
    <row r="10" spans="1:6" ht="16.5" thickBot="1" x14ac:dyDescent="0.3">
      <c r="A10" s="71" t="s">
        <v>12</v>
      </c>
      <c r="B10" s="71"/>
      <c r="C10" s="71"/>
      <c r="D10" s="27">
        <v>691215.19</v>
      </c>
      <c r="E10" s="27">
        <v>132534.51999999999</v>
      </c>
      <c r="F10" s="15">
        <v>19.174133022163474</v>
      </c>
    </row>
    <row r="11" spans="1:6" ht="32.25" customHeight="1" thickBot="1" x14ac:dyDescent="0.3">
      <c r="A11" s="76" t="s">
        <v>77</v>
      </c>
      <c r="B11" s="72" t="s">
        <v>21</v>
      </c>
      <c r="C11" s="65" t="s">
        <v>22</v>
      </c>
      <c r="D11" s="25">
        <v>10000</v>
      </c>
      <c r="E11" s="25">
        <v>1210</v>
      </c>
      <c r="F11" s="70">
        <f>E11/D11</f>
        <v>0.121</v>
      </c>
    </row>
    <row r="12" spans="1:6" ht="32.25" thickBot="1" x14ac:dyDescent="0.3">
      <c r="A12" s="76"/>
      <c r="B12" s="73"/>
      <c r="C12" s="65" t="s">
        <v>81</v>
      </c>
      <c r="D12" s="25">
        <v>57000</v>
      </c>
      <c r="E12" s="25">
        <v>40362.5</v>
      </c>
      <c r="F12" s="70">
        <f t="shared" ref="F12:F42" si="0">E12/D12</f>
        <v>0.70811403508771931</v>
      </c>
    </row>
    <row r="13" spans="1:6" ht="16.5" thickBot="1" x14ac:dyDescent="0.3">
      <c r="A13" s="76"/>
      <c r="B13" s="73"/>
      <c r="C13" s="65" t="s">
        <v>93</v>
      </c>
      <c r="D13" s="25">
        <v>83000</v>
      </c>
      <c r="E13" s="25">
        <v>80212.5</v>
      </c>
      <c r="F13" s="70">
        <f t="shared" si="0"/>
        <v>0.96641566265060241</v>
      </c>
    </row>
    <row r="14" spans="1:6" ht="32.25" thickBot="1" x14ac:dyDescent="0.3">
      <c r="A14" s="76"/>
      <c r="B14" s="73"/>
      <c r="C14" s="65" t="s">
        <v>68</v>
      </c>
      <c r="D14" s="25">
        <v>507500</v>
      </c>
      <c r="E14" s="25">
        <v>359050.26</v>
      </c>
      <c r="F14" s="70">
        <f t="shared" si="0"/>
        <v>0.70748819704433497</v>
      </c>
    </row>
    <row r="15" spans="1:6" ht="48" thickBot="1" x14ac:dyDescent="0.3">
      <c r="A15" s="76"/>
      <c r="B15" s="73"/>
      <c r="C15" s="65" t="s">
        <v>103</v>
      </c>
      <c r="D15" s="25">
        <v>2837000</v>
      </c>
      <c r="E15" s="25">
        <v>2766685.9699999997</v>
      </c>
      <c r="F15" s="70">
        <f t="shared" si="0"/>
        <v>0.97521535777229462</v>
      </c>
    </row>
    <row r="16" spans="1:6" ht="16.5" thickBot="1" x14ac:dyDescent="0.3">
      <c r="A16" s="76"/>
      <c r="B16" s="73"/>
      <c r="C16" s="65" t="s">
        <v>63</v>
      </c>
      <c r="D16" s="25">
        <v>110637</v>
      </c>
      <c r="E16" s="25">
        <v>110636.94</v>
      </c>
      <c r="F16" s="70">
        <f t="shared" si="0"/>
        <v>0.999999457685946</v>
      </c>
    </row>
    <row r="17" spans="1:6" ht="63.75" thickBot="1" x14ac:dyDescent="0.3">
      <c r="A17" s="76"/>
      <c r="B17" s="73"/>
      <c r="C17" s="65" t="s">
        <v>90</v>
      </c>
      <c r="D17" s="25">
        <v>5000</v>
      </c>
      <c r="E17" s="25">
        <v>0</v>
      </c>
      <c r="F17" s="70">
        <f t="shared" si="0"/>
        <v>0</v>
      </c>
    </row>
    <row r="18" spans="1:6" ht="32.25" thickBot="1" x14ac:dyDescent="0.3">
      <c r="A18" s="76"/>
      <c r="B18" s="73"/>
      <c r="C18" s="65" t="s">
        <v>24</v>
      </c>
      <c r="D18" s="25">
        <v>634200</v>
      </c>
      <c r="E18" s="25">
        <v>604215.33000000007</v>
      </c>
      <c r="F18" s="70">
        <f t="shared" si="0"/>
        <v>0.95272048249763497</v>
      </c>
    </row>
    <row r="19" spans="1:6" ht="48" thickBot="1" x14ac:dyDescent="0.3">
      <c r="A19" s="76"/>
      <c r="B19" s="73"/>
      <c r="C19" s="65" t="s">
        <v>79</v>
      </c>
      <c r="D19" s="25">
        <v>732541.51</v>
      </c>
      <c r="E19" s="25">
        <v>736007.10000000009</v>
      </c>
      <c r="F19" s="70">
        <f t="shared" si="0"/>
        <v>1.0047309127915496</v>
      </c>
    </row>
    <row r="20" spans="1:6" ht="32.25" thickBot="1" x14ac:dyDescent="0.3">
      <c r="A20" s="76"/>
      <c r="B20" s="73"/>
      <c r="C20" s="18" t="s">
        <v>25</v>
      </c>
      <c r="D20" s="25">
        <v>100000</v>
      </c>
      <c r="E20" s="25">
        <v>98979.63</v>
      </c>
      <c r="F20" s="70">
        <f t="shared" si="0"/>
        <v>0.98979630000000007</v>
      </c>
    </row>
    <row r="21" spans="1:6" ht="32.25" thickBot="1" x14ac:dyDescent="0.3">
      <c r="A21" s="76"/>
      <c r="B21" s="73"/>
      <c r="C21" s="18" t="s">
        <v>58</v>
      </c>
      <c r="D21" s="25">
        <v>460000</v>
      </c>
      <c r="E21" s="25">
        <v>449282.16</v>
      </c>
      <c r="F21" s="70">
        <f t="shared" si="0"/>
        <v>0.97670034782608695</v>
      </c>
    </row>
    <row r="22" spans="1:6" ht="32.25" thickBot="1" x14ac:dyDescent="0.3">
      <c r="A22" s="76"/>
      <c r="B22" s="73"/>
      <c r="C22" s="18" t="s">
        <v>57</v>
      </c>
      <c r="D22" s="25">
        <v>852748.64999999991</v>
      </c>
      <c r="E22" s="25">
        <v>551033.84000000008</v>
      </c>
      <c r="F22" s="70">
        <f t="shared" si="0"/>
        <v>0.6461855319266705</v>
      </c>
    </row>
    <row r="23" spans="1:6" ht="16.5" thickBot="1" x14ac:dyDescent="0.3">
      <c r="A23" s="76"/>
      <c r="B23" s="73"/>
      <c r="C23" s="18" t="s">
        <v>73</v>
      </c>
      <c r="D23" s="25">
        <v>50000</v>
      </c>
      <c r="E23" s="25">
        <v>50000</v>
      </c>
      <c r="F23" s="70">
        <f t="shared" si="0"/>
        <v>1</v>
      </c>
    </row>
    <row r="24" spans="1:6" ht="16.5" thickBot="1" x14ac:dyDescent="0.3">
      <c r="A24" s="76"/>
      <c r="B24" s="73"/>
      <c r="C24" s="18" t="s">
        <v>92</v>
      </c>
      <c r="D24" s="25">
        <v>320782</v>
      </c>
      <c r="E24" s="25">
        <v>320781.25</v>
      </c>
      <c r="F24" s="70">
        <f t="shared" si="0"/>
        <v>0.99999766196357653</v>
      </c>
    </row>
    <row r="25" spans="1:6" ht="16.5" thickBot="1" x14ac:dyDescent="0.3">
      <c r="A25" s="76"/>
      <c r="B25" s="73"/>
      <c r="C25" s="18" t="s">
        <v>72</v>
      </c>
      <c r="D25" s="25">
        <v>0</v>
      </c>
      <c r="E25" s="25">
        <v>0</v>
      </c>
      <c r="F25" s="70">
        <v>0</v>
      </c>
    </row>
    <row r="26" spans="1:6" s="33" customFormat="1" ht="48" thickBot="1" x14ac:dyDescent="0.3">
      <c r="A26" s="76"/>
      <c r="B26" s="73"/>
      <c r="C26" s="18" t="s">
        <v>88</v>
      </c>
      <c r="D26" s="25">
        <v>42000</v>
      </c>
      <c r="E26" s="25">
        <v>42000</v>
      </c>
      <c r="F26" s="70">
        <f t="shared" si="0"/>
        <v>1</v>
      </c>
    </row>
    <row r="27" spans="1:6" s="33" customFormat="1" ht="32.25" thickBot="1" x14ac:dyDescent="0.3">
      <c r="A27" s="76"/>
      <c r="B27" s="73"/>
      <c r="C27" s="18" t="s">
        <v>85</v>
      </c>
      <c r="D27" s="25">
        <v>331000</v>
      </c>
      <c r="E27" s="25">
        <v>411294.4</v>
      </c>
      <c r="F27" s="70">
        <f t="shared" si="0"/>
        <v>1.2425812688821753</v>
      </c>
    </row>
    <row r="28" spans="1:6" s="33" customFormat="1" ht="63.75" thickBot="1" x14ac:dyDescent="0.3">
      <c r="A28" s="76"/>
      <c r="B28" s="73"/>
      <c r="C28" s="18" t="s">
        <v>86</v>
      </c>
      <c r="D28" s="25">
        <v>32000</v>
      </c>
      <c r="E28" s="25">
        <v>18750.21</v>
      </c>
      <c r="F28" s="70">
        <f t="shared" si="0"/>
        <v>0.58594406249999997</v>
      </c>
    </row>
    <row r="29" spans="1:6" s="33" customFormat="1" ht="16.5" thickBot="1" x14ac:dyDescent="0.3">
      <c r="A29" s="76"/>
      <c r="B29" s="73"/>
      <c r="C29" s="18" t="s">
        <v>87</v>
      </c>
      <c r="D29" s="25">
        <v>1100000</v>
      </c>
      <c r="E29" s="25">
        <v>1326752.83</v>
      </c>
      <c r="F29" s="70">
        <f t="shared" si="0"/>
        <v>1.2061389363636363</v>
      </c>
    </row>
    <row r="30" spans="1:6" s="33" customFormat="1" ht="32.25" thickBot="1" x14ac:dyDescent="0.3">
      <c r="A30" s="76"/>
      <c r="B30" s="73"/>
      <c r="C30" s="18" t="s">
        <v>102</v>
      </c>
      <c r="D30" s="25">
        <v>175000</v>
      </c>
      <c r="E30" s="25">
        <v>165820</v>
      </c>
      <c r="F30" s="70">
        <f t="shared" si="0"/>
        <v>0.94754285714285713</v>
      </c>
    </row>
    <row r="31" spans="1:6" ht="16.5" thickBot="1" x14ac:dyDescent="0.3">
      <c r="A31" s="76"/>
      <c r="B31" s="73"/>
      <c r="C31" s="18" t="s">
        <v>89</v>
      </c>
      <c r="D31" s="25">
        <v>62049.67</v>
      </c>
      <c r="E31" s="25">
        <v>27123.239999999998</v>
      </c>
      <c r="F31" s="70">
        <f t="shared" si="0"/>
        <v>0.43712142224124639</v>
      </c>
    </row>
    <row r="32" spans="1:6" ht="16.5" thickBot="1" x14ac:dyDescent="0.3">
      <c r="A32" s="76"/>
      <c r="B32" s="73"/>
      <c r="C32" s="18" t="s">
        <v>69</v>
      </c>
      <c r="D32" s="25">
        <v>5000</v>
      </c>
      <c r="E32" s="25">
        <v>5000</v>
      </c>
      <c r="F32" s="70">
        <f t="shared" si="0"/>
        <v>1</v>
      </c>
    </row>
    <row r="33" spans="1:6" ht="16.5" thickBot="1" x14ac:dyDescent="0.3">
      <c r="A33" s="76"/>
      <c r="B33" s="73"/>
      <c r="C33" s="18" t="s">
        <v>62</v>
      </c>
      <c r="D33" s="25">
        <v>0</v>
      </c>
      <c r="E33" s="25">
        <v>0</v>
      </c>
      <c r="F33" s="70">
        <v>0</v>
      </c>
    </row>
    <row r="34" spans="1:6" ht="16.5" thickBot="1" x14ac:dyDescent="0.3">
      <c r="A34" s="76"/>
      <c r="B34" s="73"/>
      <c r="C34" s="18" t="s">
        <v>70</v>
      </c>
      <c r="D34" s="25">
        <v>118000</v>
      </c>
      <c r="E34" s="25">
        <v>107161.98000000001</v>
      </c>
      <c r="F34" s="70">
        <f t="shared" si="0"/>
        <v>0.90815237288135597</v>
      </c>
    </row>
    <row r="35" spans="1:6" ht="16.5" thickBot="1" x14ac:dyDescent="0.3">
      <c r="A35" s="76"/>
      <c r="B35" s="73"/>
      <c r="C35" s="18" t="s">
        <v>78</v>
      </c>
      <c r="D35" s="25">
        <v>160000</v>
      </c>
      <c r="E35" s="25">
        <v>52500</v>
      </c>
      <c r="F35" s="70">
        <f t="shared" si="0"/>
        <v>0.328125</v>
      </c>
    </row>
    <row r="36" spans="1:6" ht="16.5" thickBot="1" x14ac:dyDescent="0.3">
      <c r="A36" s="76"/>
      <c r="B36" s="73"/>
      <c r="C36" s="18" t="s">
        <v>80</v>
      </c>
      <c r="D36" s="25">
        <v>0</v>
      </c>
      <c r="E36" s="25">
        <v>0</v>
      </c>
      <c r="F36" s="70">
        <v>0</v>
      </c>
    </row>
    <row r="37" spans="1:6" ht="16.5" thickBot="1" x14ac:dyDescent="0.3">
      <c r="A37" s="76"/>
      <c r="B37" s="74"/>
      <c r="C37" s="18" t="s">
        <v>61</v>
      </c>
      <c r="D37" s="25">
        <v>0</v>
      </c>
      <c r="E37" s="25">
        <v>0</v>
      </c>
      <c r="F37" s="70">
        <v>0</v>
      </c>
    </row>
    <row r="38" spans="1:6" ht="16.5" thickBot="1" x14ac:dyDescent="0.3">
      <c r="A38" s="71" t="s">
        <v>14</v>
      </c>
      <c r="B38" s="71"/>
      <c r="C38" s="71"/>
      <c r="D38" s="29">
        <v>8885458.8300000001</v>
      </c>
      <c r="E38" s="29">
        <v>8414045.1400000006</v>
      </c>
      <c r="F38" s="15">
        <v>94.69</v>
      </c>
    </row>
    <row r="39" spans="1:6" ht="74.25" customHeight="1" thickBot="1" x14ac:dyDescent="0.3">
      <c r="A39" s="72" t="s">
        <v>15</v>
      </c>
      <c r="B39" s="72" t="s">
        <v>26</v>
      </c>
      <c r="C39" s="65" t="s">
        <v>82</v>
      </c>
      <c r="D39" s="25">
        <v>205000</v>
      </c>
      <c r="E39" s="25">
        <v>162595.64000000001</v>
      </c>
      <c r="F39" s="70">
        <f t="shared" si="0"/>
        <v>0.79314946341463421</v>
      </c>
    </row>
    <row r="40" spans="1:6" ht="16.5" thickBot="1" x14ac:dyDescent="0.3">
      <c r="A40" s="73"/>
      <c r="B40" s="73"/>
      <c r="C40" s="65" t="s">
        <v>101</v>
      </c>
      <c r="D40" s="25">
        <v>328000</v>
      </c>
      <c r="E40" s="25">
        <v>262500</v>
      </c>
      <c r="F40" s="70">
        <f t="shared" si="0"/>
        <v>0.80030487804878048</v>
      </c>
    </row>
    <row r="41" spans="1:6" ht="74.25" customHeight="1" thickBot="1" x14ac:dyDescent="0.3">
      <c r="A41" s="73"/>
      <c r="B41" s="73"/>
      <c r="C41" s="18" t="s">
        <v>52</v>
      </c>
      <c r="D41" s="25">
        <v>46200</v>
      </c>
      <c r="E41" s="25">
        <v>46182.64</v>
      </c>
      <c r="F41" s="70">
        <f t="shared" si="0"/>
        <v>0.99962424242424242</v>
      </c>
    </row>
    <row r="42" spans="1:6" ht="74.25" customHeight="1" thickBot="1" x14ac:dyDescent="0.3">
      <c r="A42" s="74"/>
      <c r="B42" s="74"/>
      <c r="C42" s="18" t="s">
        <v>94</v>
      </c>
      <c r="D42" s="25">
        <v>30000</v>
      </c>
      <c r="E42" s="25">
        <v>30000</v>
      </c>
      <c r="F42" s="70">
        <f t="shared" si="0"/>
        <v>1</v>
      </c>
    </row>
    <row r="43" spans="1:6" ht="16.5" thickBot="1" x14ac:dyDescent="0.3">
      <c r="A43" s="71" t="s">
        <v>16</v>
      </c>
      <c r="B43" s="71"/>
      <c r="C43" s="71"/>
      <c r="D43" s="29">
        <v>609200</v>
      </c>
      <c r="E43" s="29">
        <v>501278.28</v>
      </c>
      <c r="F43" s="15">
        <v>82.284681549573207</v>
      </c>
    </row>
    <row r="44" spans="1:6" ht="24" customHeight="1" thickBot="1" x14ac:dyDescent="0.3">
      <c r="A44" s="75" t="s">
        <v>32</v>
      </c>
      <c r="B44" s="75"/>
      <c r="C44" s="75"/>
      <c r="D44" s="14">
        <v>10218124.02</v>
      </c>
      <c r="E44" s="14">
        <v>9080107.9399999995</v>
      </c>
      <c r="F44" s="15">
        <v>88.859584269060974</v>
      </c>
    </row>
  </sheetData>
  <mergeCells count="17">
    <mergeCell ref="F1:F4"/>
    <mergeCell ref="D2:D4"/>
    <mergeCell ref="E2:E4"/>
    <mergeCell ref="A6:C6"/>
    <mergeCell ref="A7:A9"/>
    <mergeCell ref="B7:B9"/>
    <mergeCell ref="A10:C10"/>
    <mergeCell ref="A1:A4"/>
    <mergeCell ref="B1:B4"/>
    <mergeCell ref="C1:C4"/>
    <mergeCell ref="A44:C44"/>
    <mergeCell ref="A11:A37"/>
    <mergeCell ref="B11:B37"/>
    <mergeCell ref="A38:C38"/>
    <mergeCell ref="A39:A42"/>
    <mergeCell ref="B39:B42"/>
    <mergeCell ref="A43:C43"/>
  </mergeCells>
  <printOptions horizontalCentered="1"/>
  <pageMargins left="0.15748031496062992" right="0.23622047244094491" top="0.47244094488188981" bottom="0.3937007874015748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FINANCIJSKO IZVJEŠĆE</vt:lpstr>
      <vt:lpstr>List2</vt:lpstr>
      <vt:lpstr>List3</vt:lpstr>
      <vt:lpstr>FINANCIJSKO IZVJEŠĆE (2)</vt:lpstr>
      <vt:lpstr>'FINANCIJSKO IZVJEŠĆE'!Podrucje_ispisa</vt:lpstr>
      <vt:lpstr>'FINANCIJSKO IZVJEŠĆE (2)'!Podrucje_ispisa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Malogorski</dc:creator>
  <cp:lastModifiedBy>kgolub</cp:lastModifiedBy>
  <cp:lastPrinted>2016-09-13T08:29:53Z</cp:lastPrinted>
  <dcterms:created xsi:type="dcterms:W3CDTF">2016-03-18T11:29:27Z</dcterms:created>
  <dcterms:modified xsi:type="dcterms:W3CDTF">2021-12-09T06:28:28Z</dcterms:modified>
</cp:coreProperties>
</file>